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960" yWindow="65476" windowWidth="24740" windowHeight="18880" tabRatio="890" activeTab="2"/>
  </bookViews>
  <sheets>
    <sheet name="Bilan(n-1,n)" sheetId="1" r:id="rId1"/>
    <sheet name="Subventions" sheetId="2" r:id="rId2"/>
    <sheet name="CRésultat" sheetId="3" r:id="rId3"/>
    <sheet name="Détail structure" sheetId="4" r:id="rId4"/>
    <sheet name="productions" sheetId="5" r:id="rId5"/>
    <sheet name="coproductions" sheetId="6" r:id="rId6"/>
    <sheet name="détail accueils" sheetId="7" r:id="rId7"/>
    <sheet name="Détail activités compl" sheetId="8" r:id="rId8"/>
  </sheets>
  <definedNames>
    <definedName name="_xlnm.Print_Area" localSheetId="5">'coproductions'!$A$1:$J$78</definedName>
    <definedName name="_xlnm.Print_Area" localSheetId="2">'CRésultat'!$A$1:$M$134</definedName>
    <definedName name="_xlnm.Print_Area" localSheetId="6">'détail accueils'!$A$1:$V$43</definedName>
    <definedName name="_xlnm.Print_Area" localSheetId="7">'Détail activités compl'!$A$1:$M$57</definedName>
    <definedName name="_xlnm.Print_Area" localSheetId="3">'Détail structure'!$A$1:$H$268</definedName>
    <definedName name="_xlnm.Print_Area" localSheetId="4">'productions'!$A$1:$K$75</definedName>
  </definedNames>
  <calcPr calcId="130407"/>
  <extLst/>
</workbook>
</file>

<file path=xl/sharedStrings.xml><?xml version="1.0" encoding="utf-8"?>
<sst xmlns="http://schemas.openxmlformats.org/spreadsheetml/2006/main" count="1085" uniqueCount="777">
  <si>
    <t>Autres dettes</t>
  </si>
  <si>
    <t>Produits constatés d'avance</t>
  </si>
  <si>
    <t>Total G</t>
  </si>
  <si>
    <t>H</t>
  </si>
  <si>
    <t>Besoin en fonds de roulement (F-G)</t>
  </si>
  <si>
    <t>I</t>
  </si>
  <si>
    <t>Trésorerie</t>
  </si>
  <si>
    <t>valeurs mobilières de placement</t>
  </si>
  <si>
    <t>Disponibilités</t>
  </si>
  <si>
    <t>concours bancaires</t>
  </si>
  <si>
    <t>Total I</t>
  </si>
  <si>
    <t>Total ACTIF</t>
  </si>
  <si>
    <t>Total PASSIF</t>
  </si>
  <si>
    <t>SUBVENTIONS EUROPEENNES</t>
  </si>
  <si>
    <t>Compte</t>
  </si>
  <si>
    <t>Intitulé</t>
  </si>
  <si>
    <t>Montant T.T.C.</t>
  </si>
  <si>
    <t>T.V.A. %</t>
  </si>
  <si>
    <t>Montant H.T.</t>
  </si>
  <si>
    <t>TOTAL DES SUBVENTIONS EUROPEENNES</t>
  </si>
  <si>
    <t>SUBVENTIONS DE L'ETAT</t>
  </si>
  <si>
    <t>Ministère de la Culture, subvention d'équilibre</t>
  </si>
  <si>
    <t>Ministère de la Culture affectées à ..........................</t>
  </si>
  <si>
    <t>Autres ministères</t>
  </si>
  <si>
    <t>C.N.C.</t>
  </si>
  <si>
    <t>Subvention de ............affectée à ....................</t>
  </si>
  <si>
    <t>74 .....</t>
  </si>
  <si>
    <t>Subventions exceptionnelles</t>
  </si>
  <si>
    <t>TOTAL DES SUBVENTIONS DE L'ETAT</t>
  </si>
  <si>
    <t>SUBVENTIONS DE LA RÉGION</t>
  </si>
  <si>
    <t>Région, subvention d'équilibre</t>
  </si>
  <si>
    <t>Subvention affectée à .....................................</t>
  </si>
  <si>
    <t>TOTAL DES SUBVENTIONS DE LA REGION</t>
  </si>
  <si>
    <t>SUBVENTIONS DU OU DES DEPARTEMENTS</t>
  </si>
  <si>
    <t>Département, subvention d'équilibre</t>
  </si>
  <si>
    <t>TOTAL DES SUBVENTIONS DU OU DES DEPARTEMENTS</t>
  </si>
  <si>
    <t>DISPONIBLE POUR L'ACTIVITE (C-F)</t>
  </si>
  <si>
    <r>
      <t>ap</t>
    </r>
    <r>
      <rPr>
        <b/>
        <i/>
        <vertAlign val="superscript"/>
        <sz val="9"/>
        <rFont val="Times New Roman"/>
        <family val="1"/>
      </rPr>
      <t>(3)</t>
    </r>
  </si>
  <si>
    <t>Dotations aux amortissements</t>
  </si>
  <si>
    <t>b4</t>
  </si>
  <si>
    <t>Dot. aux provisions pour risques et charges</t>
  </si>
  <si>
    <t>b5</t>
  </si>
  <si>
    <t>Impôts sur les bénéfices et assimilés</t>
  </si>
  <si>
    <t>b6</t>
  </si>
  <si>
    <t>sous-total</t>
  </si>
  <si>
    <t>b7</t>
  </si>
  <si>
    <t>Charges et produits financiers</t>
  </si>
  <si>
    <t>b8</t>
  </si>
  <si>
    <t>a8</t>
  </si>
  <si>
    <t>Charges et produits exceptionnels (hors subventions</t>
  </si>
  <si>
    <t>b9</t>
  </si>
  <si>
    <t>a9</t>
  </si>
  <si>
    <t xml:space="preserve"> d'investissement)</t>
  </si>
  <si>
    <t>Total</t>
  </si>
  <si>
    <t>(b7+b8+b9) B</t>
  </si>
  <si>
    <t>A (a7+a8+a9+ap)</t>
  </si>
  <si>
    <r>
      <t>DISPONIBLE (A-B</t>
    </r>
    <r>
      <rPr>
        <b/>
        <sz val="9"/>
        <rFont val="Times New Roman"/>
        <family val="1"/>
      </rPr>
      <t>)</t>
    </r>
  </si>
  <si>
    <t>CHARGES  ET PRODUITS ANNUELS DE SAISON</t>
  </si>
  <si>
    <t>Résultat</t>
  </si>
  <si>
    <t>Communication générale</t>
  </si>
  <si>
    <t>d1</t>
  </si>
  <si>
    <t>e1</t>
  </si>
  <si>
    <t>f1</t>
  </si>
  <si>
    <t xml:space="preserve">Personnel d'accueil non permanent </t>
  </si>
  <si>
    <t>d2</t>
  </si>
  <si>
    <t>f2</t>
  </si>
  <si>
    <t>Autres charges et produits</t>
  </si>
  <si>
    <t>d3</t>
  </si>
  <si>
    <t>e3</t>
  </si>
  <si>
    <t>f3</t>
  </si>
  <si>
    <t>TOTAL</t>
  </si>
  <si>
    <t>RESULTAT (E-D)</t>
  </si>
  <si>
    <t>Ce montant doit être identique à celui indiqué dans la case S (page suivante)</t>
  </si>
  <si>
    <t>(1)</t>
  </si>
  <si>
    <t>ne figurent ici que les subventions et les produits qui ne sont pas directement affectés à l'activité</t>
  </si>
  <si>
    <t>POSTES</t>
  </si>
  <si>
    <t>N-1</t>
  </si>
  <si>
    <t>Réalisé année N</t>
  </si>
  <si>
    <t>A</t>
  </si>
  <si>
    <t>Immobilisations nettes</t>
  </si>
  <si>
    <t>B</t>
  </si>
  <si>
    <t>Capital propre</t>
  </si>
  <si>
    <t>capital souscrit ou fonds associatif</t>
  </si>
  <si>
    <t>+</t>
  </si>
  <si>
    <t>Réserves</t>
  </si>
  <si>
    <t>Report à nouveau</t>
  </si>
  <si>
    <t>Résultat de l'exercice</t>
  </si>
  <si>
    <t>Subvention d'investissement nette</t>
  </si>
  <si>
    <t>Total B</t>
  </si>
  <si>
    <t>C</t>
  </si>
  <si>
    <t>Autres capitaux</t>
  </si>
  <si>
    <t>Provision pour risques et charges</t>
  </si>
  <si>
    <t>Emprunts bancaires à plus d'un an</t>
  </si>
  <si>
    <t>Autres emprunts à plus d'un an</t>
  </si>
  <si>
    <t>Avances conditionnées à plus d'un an</t>
  </si>
  <si>
    <t>-</t>
  </si>
  <si>
    <t>Charges à répartir sur plusieurs exercices</t>
  </si>
  <si>
    <t>Total C</t>
  </si>
  <si>
    <t>D</t>
  </si>
  <si>
    <t>Financement stable (B+C)</t>
  </si>
  <si>
    <t>E</t>
  </si>
  <si>
    <t>Fonds de roulement fonctionnel (D-A)</t>
  </si>
  <si>
    <t>F</t>
  </si>
  <si>
    <t>Actif circulant</t>
  </si>
  <si>
    <t>Stocks</t>
  </si>
  <si>
    <t>Subventions à recevoir</t>
  </si>
  <si>
    <t>TVA à récupérer</t>
  </si>
  <si>
    <t>Clients et comptes rattachés</t>
  </si>
  <si>
    <t>Autres créances</t>
  </si>
  <si>
    <t>Charges constatées d'avance</t>
  </si>
  <si>
    <t>Total F</t>
  </si>
  <si>
    <t>Total actif circulant hors subventions</t>
  </si>
  <si>
    <t>G</t>
  </si>
  <si>
    <t>Dettes à court terme</t>
  </si>
  <si>
    <t>Acomptes et avances dont les abonnements</t>
  </si>
  <si>
    <t>Dettes fournisseurs</t>
  </si>
  <si>
    <t>Dettes financières</t>
  </si>
  <si>
    <t>Dettes sociales et fiscales</t>
  </si>
  <si>
    <t>Emprunts à moins d'un an</t>
  </si>
  <si>
    <t>TVA à régler</t>
  </si>
  <si>
    <t>j13</t>
  </si>
  <si>
    <t>k13</t>
  </si>
  <si>
    <t>k13'</t>
  </si>
  <si>
    <t>l13</t>
  </si>
  <si>
    <t>Marionnettes</t>
  </si>
  <si>
    <t>j14</t>
  </si>
  <si>
    <t>k14</t>
  </si>
  <si>
    <t>k14'</t>
  </si>
  <si>
    <t>l14</t>
  </si>
  <si>
    <t>Mime</t>
  </si>
  <si>
    <t>j15</t>
  </si>
  <si>
    <t>k15</t>
  </si>
  <si>
    <t>k15'</t>
  </si>
  <si>
    <t>l15</t>
  </si>
  <si>
    <t>Humour et cabaret</t>
  </si>
  <si>
    <t>j16</t>
  </si>
  <si>
    <t>k16</t>
  </si>
  <si>
    <t>k16'</t>
  </si>
  <si>
    <t>l16</t>
  </si>
  <si>
    <t>Autres</t>
  </si>
  <si>
    <t>j17</t>
  </si>
  <si>
    <t>k17</t>
  </si>
  <si>
    <t>k17'</t>
  </si>
  <si>
    <t>l17</t>
  </si>
  <si>
    <t>J</t>
  </si>
  <si>
    <t>K</t>
  </si>
  <si>
    <t>K'</t>
  </si>
  <si>
    <t>L</t>
  </si>
  <si>
    <t>AUTRES ACTIVITES ARTISTIQUES</t>
  </si>
  <si>
    <t>Quote-part des artistes permanents affectés aux autres activités art.</t>
  </si>
  <si>
    <t>m1</t>
  </si>
  <si>
    <t>o1</t>
  </si>
  <si>
    <t>Festivals</t>
  </si>
  <si>
    <t>m2</t>
  </si>
  <si>
    <t>n2</t>
  </si>
  <si>
    <t>n2'</t>
  </si>
  <si>
    <t>o2</t>
  </si>
  <si>
    <t>Cinéma</t>
  </si>
  <si>
    <t>production/exploitation</t>
  </si>
  <si>
    <t>m3</t>
  </si>
  <si>
    <t>n3</t>
  </si>
  <si>
    <t>n3'</t>
  </si>
  <si>
    <t>o3</t>
  </si>
  <si>
    <t>accueil</t>
  </si>
  <si>
    <t>m4</t>
  </si>
  <si>
    <t>n4</t>
  </si>
  <si>
    <t>n4'</t>
  </si>
  <si>
    <t>o4</t>
  </si>
  <si>
    <t>Arts plastiques</t>
  </si>
  <si>
    <t>m5</t>
  </si>
  <si>
    <t>n5</t>
  </si>
  <si>
    <t>n5'</t>
  </si>
  <si>
    <t>o5</t>
  </si>
  <si>
    <t>m6</t>
  </si>
  <si>
    <t>n6</t>
  </si>
  <si>
    <t>n6'</t>
  </si>
  <si>
    <t>o6</t>
  </si>
  <si>
    <t>Ecriture / Lecture</t>
  </si>
  <si>
    <t>m7</t>
  </si>
  <si>
    <t>n7</t>
  </si>
  <si>
    <t>n7'</t>
  </si>
  <si>
    <t>SUBVENTIONS DES VILLES ET AUTRES COLLECTIVITES LOCALES</t>
  </si>
  <si>
    <t>Ville siège, subvention d'équilibre</t>
  </si>
  <si>
    <t>Groupement de communes, subvention d'équilibre</t>
  </si>
  <si>
    <t>TOTAL DES SUBVENTIONS DES AUTRES COLLECTIVITES LOCALES</t>
  </si>
  <si>
    <t>AUTRES AIDES SPECIFIQUES</t>
  </si>
  <si>
    <t>ARDIM et autres structures régionales</t>
  </si>
  <si>
    <t>ADDIM, ADDIAM et autres structures départementales</t>
  </si>
  <si>
    <t>ONDA</t>
  </si>
  <si>
    <t>Fonds de soutien</t>
  </si>
  <si>
    <t>CNASEA</t>
  </si>
  <si>
    <t>ADAMI, SPEDIDAM</t>
  </si>
  <si>
    <t>SACEM et SACD</t>
  </si>
  <si>
    <t>Autres (à détailler)</t>
  </si>
  <si>
    <t>TOTAL DES AUTRES AIDES SPECIFIQUES</t>
  </si>
  <si>
    <t>STRUCTURE (détail en pages 7 à 12)</t>
  </si>
  <si>
    <r>
      <t>Subventions et produits</t>
    </r>
    <r>
      <rPr>
        <b/>
        <vertAlign val="superscript"/>
        <sz val="9"/>
        <rFont val="Times New Roman"/>
        <family val="2"/>
      </rPr>
      <t>(1)</t>
    </r>
  </si>
  <si>
    <t>Produits</t>
  </si>
  <si>
    <t>Subventions d'équilibre</t>
  </si>
  <si>
    <t>a1</t>
  </si>
  <si>
    <t>Subventions en nature (hors personnel)</t>
  </si>
  <si>
    <t>a2</t>
  </si>
  <si>
    <t>Subventions en nature (personnels)</t>
  </si>
  <si>
    <t>a2bis</t>
  </si>
  <si>
    <t>Autres subventions dont aides à l'emploi</t>
  </si>
  <si>
    <t>a3</t>
  </si>
  <si>
    <t>Autres produits de gestion</t>
  </si>
  <si>
    <t>a4</t>
  </si>
  <si>
    <t>Transferts de charges et reprises sur provisions</t>
  </si>
  <si>
    <t>a5</t>
  </si>
  <si>
    <t xml:space="preserve">Quote-part des subventions d'investissement </t>
  </si>
  <si>
    <t>a6</t>
  </si>
  <si>
    <t>virée au compte de résultat</t>
  </si>
  <si>
    <t>total des produits</t>
  </si>
  <si>
    <t>a7</t>
  </si>
  <si>
    <t>Charges de la structure en ordre de marche</t>
  </si>
  <si>
    <t>Charges</t>
  </si>
  <si>
    <t>Frais de fonctionnement</t>
  </si>
  <si>
    <t>b1</t>
  </si>
  <si>
    <r>
      <t xml:space="preserve">lc </t>
    </r>
    <r>
      <rPr>
        <vertAlign val="superscript"/>
        <sz val="9"/>
        <rFont val="Times New Roman"/>
        <family val="2"/>
      </rPr>
      <t>(2)</t>
    </r>
  </si>
  <si>
    <t>Charges en nature</t>
  </si>
  <si>
    <t>b2</t>
  </si>
  <si>
    <t>Personnel mis à disposition</t>
  </si>
  <si>
    <t>b2bis</t>
  </si>
  <si>
    <t>Masse salariale</t>
  </si>
  <si>
    <t>b3</t>
  </si>
  <si>
    <t>Vente de disques et de cassettes (sauf activité d'édition)</t>
  </si>
  <si>
    <t>Vente de livres (sauf activité d'édition)</t>
  </si>
  <si>
    <t>Autres ventes</t>
  </si>
  <si>
    <t>708…</t>
  </si>
  <si>
    <t>Produits accessoires</t>
  </si>
  <si>
    <t>Redevances pour concessions, brevets, etc...</t>
  </si>
  <si>
    <t>Produits divers de gestion courante</t>
  </si>
  <si>
    <t>Total a4</t>
  </si>
  <si>
    <t>a5 - Transferts de charges et reprises sur provisions</t>
  </si>
  <si>
    <t>786…</t>
  </si>
  <si>
    <t>Reprise sur provisions</t>
  </si>
  <si>
    <t>788…</t>
  </si>
  <si>
    <t>Autres reprises sur provisions</t>
  </si>
  <si>
    <t>(2)</t>
  </si>
  <si>
    <t>dont loyers conventionnels</t>
  </si>
  <si>
    <t>(3)</t>
  </si>
  <si>
    <r>
      <t xml:space="preserve">dont masse salariale des artistes permanents </t>
    </r>
    <r>
      <rPr>
        <b/>
        <sz val="9"/>
        <rFont val="Times New Roman"/>
        <family val="1"/>
      </rPr>
      <t>(ap)</t>
    </r>
    <r>
      <rPr>
        <sz val="9"/>
        <rFont val="Times New Roman"/>
        <family val="1"/>
      </rPr>
      <t xml:space="preserve"> dont la contrepartie figure en g1, m1 et p1</t>
    </r>
  </si>
  <si>
    <t>SPECTACLE VIVANT : ACTIVITÉ DE PRODUCTION (une page de détail par production)</t>
  </si>
  <si>
    <t>Recettes</t>
  </si>
  <si>
    <t>Subventions et aides affectées</t>
  </si>
  <si>
    <t>Quote-part des artistes permanents affectés à la production</t>
  </si>
  <si>
    <t>g1</t>
  </si>
  <si>
    <t>i1</t>
  </si>
  <si>
    <t>montages spectacles</t>
  </si>
  <si>
    <t>g2</t>
  </si>
  <si>
    <t>h2</t>
  </si>
  <si>
    <t>h2'</t>
  </si>
  <si>
    <t>i2</t>
  </si>
  <si>
    <t>exploitations spectacles</t>
  </si>
  <si>
    <t>g3</t>
  </si>
  <si>
    <t>h3</t>
  </si>
  <si>
    <t>h3'</t>
  </si>
  <si>
    <t>i3</t>
  </si>
  <si>
    <t>tournées de spectacles</t>
  </si>
  <si>
    <t>g4</t>
  </si>
  <si>
    <t>h4</t>
  </si>
  <si>
    <t>h4'</t>
  </si>
  <si>
    <t>i4</t>
  </si>
  <si>
    <t>montage</t>
  </si>
  <si>
    <t>g5</t>
  </si>
  <si>
    <t>h5</t>
  </si>
  <si>
    <t>h5'</t>
  </si>
  <si>
    <t>i5</t>
  </si>
  <si>
    <t>exploitation</t>
  </si>
  <si>
    <t>g6</t>
  </si>
  <si>
    <t>h6</t>
  </si>
  <si>
    <t>h6'</t>
  </si>
  <si>
    <t>i6</t>
  </si>
  <si>
    <t>g7</t>
  </si>
  <si>
    <t>h7</t>
  </si>
  <si>
    <t>h7'</t>
  </si>
  <si>
    <t>i7</t>
  </si>
  <si>
    <t>Résidences et studios</t>
  </si>
  <si>
    <t>g8</t>
  </si>
  <si>
    <t>h8</t>
  </si>
  <si>
    <t>h8'</t>
  </si>
  <si>
    <t>i8</t>
  </si>
  <si>
    <t>H'</t>
  </si>
  <si>
    <t xml:space="preserve">I </t>
  </si>
  <si>
    <t>SPECTACLE VIVANT : ACTIVITÉ D'ACCUEIL (une page de détail par discipline)</t>
  </si>
  <si>
    <t>Théâtre</t>
  </si>
  <si>
    <t>j1</t>
  </si>
  <si>
    <t>k1</t>
  </si>
  <si>
    <t>k1'</t>
  </si>
  <si>
    <t>l1</t>
  </si>
  <si>
    <t>Théâtre lyrique et opéra</t>
  </si>
  <si>
    <t>j2</t>
  </si>
  <si>
    <t>k2</t>
  </si>
  <si>
    <t>k2'</t>
  </si>
  <si>
    <t>l2</t>
  </si>
  <si>
    <t>Théâtre musical</t>
  </si>
  <si>
    <t>j3</t>
  </si>
  <si>
    <t>k3</t>
  </si>
  <si>
    <t>k3'</t>
  </si>
  <si>
    <t>l3</t>
  </si>
  <si>
    <t>Danse contemporaine</t>
  </si>
  <si>
    <t>j4</t>
  </si>
  <si>
    <t>k4</t>
  </si>
  <si>
    <t>k4'</t>
  </si>
  <si>
    <t>l4</t>
  </si>
  <si>
    <t>Danse classique</t>
  </si>
  <si>
    <t>j5</t>
  </si>
  <si>
    <t>k5</t>
  </si>
  <si>
    <t>k5'</t>
  </si>
  <si>
    <t>l5</t>
  </si>
  <si>
    <t>Danse traditionnelle</t>
  </si>
  <si>
    <t>j6</t>
  </si>
  <si>
    <t>k6</t>
  </si>
  <si>
    <t>k6'</t>
  </si>
  <si>
    <t>l6</t>
  </si>
  <si>
    <t>Musique contemporaine</t>
  </si>
  <si>
    <t>j7</t>
  </si>
  <si>
    <t>k7</t>
  </si>
  <si>
    <t>k7'</t>
  </si>
  <si>
    <t>l7</t>
  </si>
  <si>
    <t>Musique classique</t>
  </si>
  <si>
    <t>j8</t>
  </si>
  <si>
    <t>k8</t>
  </si>
  <si>
    <t>k8'</t>
  </si>
  <si>
    <t>l8</t>
  </si>
  <si>
    <t>Musique du monde</t>
  </si>
  <si>
    <t>j9</t>
  </si>
  <si>
    <t>k9</t>
  </si>
  <si>
    <t>k9'</t>
  </si>
  <si>
    <t>l9</t>
  </si>
  <si>
    <t>Jazz</t>
  </si>
  <si>
    <t>j10</t>
  </si>
  <si>
    <t>k10</t>
  </si>
  <si>
    <t>k10'</t>
  </si>
  <si>
    <t>l10</t>
  </si>
  <si>
    <t>Rock</t>
  </si>
  <si>
    <t>j11</t>
  </si>
  <si>
    <t>k11</t>
  </si>
  <si>
    <t>k11'</t>
  </si>
  <si>
    <t>l11</t>
  </si>
  <si>
    <t>Chanson</t>
  </si>
  <si>
    <t>j12</t>
  </si>
  <si>
    <t>k12</t>
  </si>
  <si>
    <t>k12'</t>
  </si>
  <si>
    <t>ll12</t>
  </si>
  <si>
    <t>Cirque</t>
  </si>
  <si>
    <t>Services bancaires et assimilés</t>
  </si>
  <si>
    <t>Concours divers (cotisations...)</t>
  </si>
  <si>
    <t>Frais de gardiennage</t>
  </si>
  <si>
    <t>Prestations informatiques</t>
  </si>
  <si>
    <t>Autres services</t>
  </si>
  <si>
    <t>Impôts et taxes</t>
  </si>
  <si>
    <t>Taxe sur salaires</t>
  </si>
  <si>
    <t>Taxe d'apprentissage</t>
  </si>
  <si>
    <t>Autres impôts et taxes</t>
  </si>
  <si>
    <t>o7</t>
  </si>
  <si>
    <t>m8</t>
  </si>
  <si>
    <t>n8</t>
  </si>
  <si>
    <t>n8'</t>
  </si>
  <si>
    <t>o8</t>
  </si>
  <si>
    <t>m9</t>
  </si>
  <si>
    <t>n9</t>
  </si>
  <si>
    <t>n9'</t>
  </si>
  <si>
    <t>o9</t>
  </si>
  <si>
    <t>m10</t>
  </si>
  <si>
    <t>n10</t>
  </si>
  <si>
    <t>n10'</t>
  </si>
  <si>
    <t>o10</t>
  </si>
  <si>
    <t>M</t>
  </si>
  <si>
    <t>N</t>
  </si>
  <si>
    <t>N'</t>
  </si>
  <si>
    <t>O</t>
  </si>
  <si>
    <r>
      <t xml:space="preserve">ACTIVITES COMPLEMENTAIRES </t>
    </r>
    <r>
      <rPr>
        <b/>
        <sz val="9"/>
        <color indexed="61"/>
        <rFont val="Times New Roman"/>
        <family val="2"/>
      </rPr>
      <t>(une page de détail par activité)</t>
    </r>
  </si>
  <si>
    <t>Quote-part des artistes permanents affectés aux activités compl.</t>
  </si>
  <si>
    <t>p1</t>
  </si>
  <si>
    <t>r1</t>
  </si>
  <si>
    <t>Formation vers les professionnels</t>
  </si>
  <si>
    <t>p2</t>
  </si>
  <si>
    <t>q2</t>
  </si>
  <si>
    <t>q2'</t>
  </si>
  <si>
    <t>r2</t>
  </si>
  <si>
    <t>Ateliers et actions de sensibilisation</t>
  </si>
  <si>
    <t>p3</t>
  </si>
  <si>
    <t>q3</t>
  </si>
  <si>
    <t>q3'</t>
  </si>
  <si>
    <t>r3</t>
  </si>
  <si>
    <t>Autres activités</t>
  </si>
  <si>
    <t>p4</t>
  </si>
  <si>
    <t>q4</t>
  </si>
  <si>
    <t>q4'</t>
  </si>
  <si>
    <t>r4</t>
  </si>
  <si>
    <t>P</t>
  </si>
  <si>
    <t>Q</t>
  </si>
  <si>
    <t>Q'</t>
  </si>
  <si>
    <t>R</t>
  </si>
  <si>
    <t>RESULTAT DES ACTIVITES</t>
  </si>
  <si>
    <t>S1</t>
  </si>
  <si>
    <t>S2</t>
  </si>
  <si>
    <t>S3</t>
  </si>
  <si>
    <t>(S2+S3)-S1</t>
  </si>
  <si>
    <t>S</t>
  </si>
  <si>
    <t>RESULTAT NET DE L'EXERCICE</t>
  </si>
  <si>
    <t>T</t>
  </si>
  <si>
    <t>U</t>
  </si>
  <si>
    <t>(U-T)</t>
  </si>
  <si>
    <t>V</t>
  </si>
  <si>
    <r>
      <t xml:space="preserve">Total des charges </t>
    </r>
    <r>
      <rPr>
        <b/>
        <sz val="8"/>
        <rFont val="Times New Roman"/>
        <family val="1"/>
      </rPr>
      <t>-ap</t>
    </r>
  </si>
  <si>
    <r>
      <t xml:space="preserve">Total des produits </t>
    </r>
    <r>
      <rPr>
        <b/>
        <sz val="8"/>
        <rFont val="Times New Roman"/>
        <family val="1"/>
      </rPr>
      <t>-ap</t>
    </r>
  </si>
  <si>
    <t>rappel : ap = g1+m1+p1</t>
  </si>
  <si>
    <t>a1 - Subventions d'équilibre</t>
  </si>
  <si>
    <t>Ministère de la Culture - Subvention d'équilibre</t>
  </si>
  <si>
    <t>Autres ministères - Subvention d'équilibre</t>
  </si>
  <si>
    <t>Région - Subvention d'équilibre</t>
  </si>
  <si>
    <t>Département - Subvention d'équilibre</t>
  </si>
  <si>
    <t>Ville siège - Subvention d'équilibre</t>
  </si>
  <si>
    <t>Groupement de communes - Subvention d'équilibre</t>
  </si>
  <si>
    <t>74142..</t>
  </si>
  <si>
    <t>Autres villes - Subvention d'équilibre</t>
  </si>
  <si>
    <t>Total a1</t>
  </si>
  <si>
    <t>a2 - Subventions en nature (divers) (contrepartie du cadre b2)</t>
  </si>
  <si>
    <t>Supports de communication</t>
  </si>
  <si>
    <t>Mise à disposition de locaux</t>
  </si>
  <si>
    <t>Fluides mis à disposition</t>
  </si>
  <si>
    <t>Total a2</t>
  </si>
  <si>
    <t>a2bis - Subventions en nature (personnels) (contrepartie du cadre b2bis)</t>
  </si>
  <si>
    <t>Personnel mis à disposition (administratifs)</t>
  </si>
  <si>
    <t>Personnel mis à disposition (technique)</t>
  </si>
  <si>
    <t>Total a2bis</t>
  </si>
  <si>
    <t>a3 - Autres aides</t>
  </si>
  <si>
    <t>Autres….</t>
  </si>
  <si>
    <t>Total a3</t>
  </si>
  <si>
    <t>a4 - Autres produits de gestion</t>
  </si>
  <si>
    <t>701…</t>
  </si>
  <si>
    <t>Autres ventes de produits finis</t>
  </si>
  <si>
    <t>Autres recettes</t>
  </si>
  <si>
    <t>Recettes de bar, confiserie</t>
  </si>
  <si>
    <t>Primes et gratifications</t>
  </si>
  <si>
    <t>Défraiements du personnel technique permanent</t>
  </si>
  <si>
    <t>6425..</t>
  </si>
  <si>
    <t>6427..</t>
  </si>
  <si>
    <t>6428..</t>
  </si>
  <si>
    <t>Total personnel technique</t>
  </si>
  <si>
    <t>Immobilisations produites par la structure</t>
  </si>
  <si>
    <t>Charges supportées pour le compte de tiers</t>
  </si>
  <si>
    <t>Charges à répartir  sur plusieurs exercices</t>
  </si>
  <si>
    <t>Charges à imputer sur d'autres comptes de charges</t>
  </si>
  <si>
    <t>799…</t>
  </si>
  <si>
    <t>Autres transferts de charges</t>
  </si>
  <si>
    <t>Total a5</t>
  </si>
  <si>
    <t>a6 - Quote-part des subventions d'investissement virées au compte de résultat</t>
  </si>
  <si>
    <t>Quote-part des subventions d'investissement virées au compte de résultat</t>
  </si>
  <si>
    <t>Total a6</t>
  </si>
  <si>
    <t>b1 - Frais de fonctionnement</t>
  </si>
  <si>
    <t>Achats</t>
  </si>
  <si>
    <t>Achats stockés - matières premières et fournitures</t>
  </si>
  <si>
    <t>Achats stockés- autres approvisionnements</t>
  </si>
  <si>
    <t>Variation de stocks (approvisionnement et marchandises)</t>
  </si>
  <si>
    <t>Eau, énergie, chauffage</t>
  </si>
  <si>
    <t>Carburants</t>
  </si>
  <si>
    <t>Petit outillage</t>
  </si>
  <si>
    <t>Petit matériel électrique</t>
  </si>
  <si>
    <t>Autres fournitures d'entretien</t>
  </si>
  <si>
    <t>Fournitures de bureau</t>
  </si>
  <si>
    <t>Fournitures de billetterie</t>
  </si>
  <si>
    <t>Autres achats et fournitures</t>
  </si>
  <si>
    <t>Achat de marchandises</t>
  </si>
  <si>
    <t>Achats destinés à la revente</t>
  </si>
  <si>
    <t>Services extérieurs</t>
  </si>
  <si>
    <t>611..</t>
  </si>
  <si>
    <t>Sous-traitance générale</t>
  </si>
  <si>
    <t>Sous-traitance entretien</t>
  </si>
  <si>
    <t>Sous-traitance gardiennage</t>
  </si>
  <si>
    <t>Sous-traitance routage</t>
  </si>
  <si>
    <t>Redevance de crédit-bail</t>
  </si>
  <si>
    <t>Locations immobilières</t>
  </si>
  <si>
    <t>Locations mobilières</t>
  </si>
  <si>
    <t>Charges locatives et de co-propriété</t>
  </si>
  <si>
    <t>Entretiens et réparations</t>
  </si>
  <si>
    <t>Primes d'assurances</t>
  </si>
  <si>
    <t>Études et recherches</t>
  </si>
  <si>
    <t>Documentation générale</t>
  </si>
  <si>
    <t>Documentation technique et artistique</t>
  </si>
  <si>
    <t>Frais de colloques</t>
  </si>
  <si>
    <t>Rabais, ristournes et remises obtenues sur services extérieurs</t>
  </si>
  <si>
    <t>Autres services extérieurs</t>
  </si>
  <si>
    <t>Personnel extérieur à l'entreprise</t>
  </si>
  <si>
    <t>Honoraires administratifs</t>
  </si>
  <si>
    <t>Frais actes et contentieux</t>
  </si>
  <si>
    <t>Divers (pourboires, dons…)</t>
  </si>
  <si>
    <t>Transports sur achats</t>
  </si>
  <si>
    <t>Transports administratifs</t>
  </si>
  <si>
    <t>Transport du personnel</t>
  </si>
  <si>
    <t>Divers</t>
  </si>
  <si>
    <t>Voyages et déplacements</t>
  </si>
  <si>
    <t>Missions</t>
  </si>
  <si>
    <t>Réceptions</t>
  </si>
  <si>
    <t>Affranchissements courants</t>
  </si>
  <si>
    <t>Téléphone</t>
  </si>
  <si>
    <t>personnel</t>
  </si>
  <si>
    <t>Sous-total</t>
  </si>
  <si>
    <t>Versement de transport</t>
  </si>
  <si>
    <t>Participation des employeurs à la formation professionnelle continue</t>
  </si>
  <si>
    <t>Participation des employeurs à l'effort de construction</t>
  </si>
  <si>
    <t>Autres versements</t>
  </si>
  <si>
    <t>Taxe professionnelle</t>
  </si>
  <si>
    <t>(*)</t>
  </si>
  <si>
    <t>Autres impôts locaux</t>
  </si>
  <si>
    <t>Taxes sur les véhicules de société (vignettes)</t>
  </si>
  <si>
    <t>Taxes sur le chiffre d'affaire non récupérable</t>
  </si>
  <si>
    <t>Impôts indirects</t>
  </si>
  <si>
    <t>Droits d'enregistrement et de timbre</t>
  </si>
  <si>
    <t>Autres droits</t>
  </si>
  <si>
    <t>Contribution sociale de solidarité à la charge des sociétés</t>
  </si>
  <si>
    <t>Impôts et taxes exigibles à l'étranger</t>
  </si>
  <si>
    <t>Autres charges de gestion courante</t>
  </si>
  <si>
    <t>651..</t>
  </si>
  <si>
    <t>Redevances</t>
  </si>
  <si>
    <t>Droits d'auteurs non imputables à une activité</t>
  </si>
  <si>
    <t>Autres droits et valeurs similaires</t>
  </si>
  <si>
    <t>Jetons de présence</t>
  </si>
  <si>
    <t>Pertes sur créances irrecouvrables</t>
  </si>
  <si>
    <t>Charges diverses de gestion courante</t>
  </si>
  <si>
    <t>Total b1</t>
  </si>
  <si>
    <t>b2 - Charges supportées par des tiers (contrepartie du cadre a2)</t>
  </si>
  <si>
    <t>Total b2</t>
  </si>
  <si>
    <t>b2bis - Personnels mis à disposition (contrepartie du cadre a2bis)</t>
  </si>
  <si>
    <t>Personnel mis à disposition (administratif)</t>
  </si>
  <si>
    <t>Total b2bis</t>
  </si>
  <si>
    <t>b3 - Masse salariale (salariés permanents)</t>
  </si>
  <si>
    <t>Rémunération du personnel administratif (et assimilés)</t>
  </si>
  <si>
    <t>Salaires, appointements, primes et gratifications</t>
  </si>
  <si>
    <t>Congés payés du personnel administratifs et assimilés</t>
  </si>
  <si>
    <t>Défraiements du personnel administratif</t>
  </si>
  <si>
    <t>Indemnités de licenciement</t>
  </si>
  <si>
    <t>Avantages divers</t>
  </si>
  <si>
    <t>Tickets restaurant</t>
  </si>
  <si>
    <t>Autres indemnités</t>
  </si>
  <si>
    <t>6415..</t>
  </si>
  <si>
    <t>Charges sociales</t>
  </si>
  <si>
    <t>6417..</t>
  </si>
  <si>
    <t>Autres charges sociales</t>
  </si>
  <si>
    <t>6418..</t>
  </si>
  <si>
    <t>Autres charges du personnel</t>
  </si>
  <si>
    <t>Total personnel administratif</t>
  </si>
  <si>
    <t>(*) Exonération éventuelle de la taxe professionnelle</t>
  </si>
  <si>
    <t>Taux d'exonération appliqué à la part de TP revenant à la collectivité</t>
  </si>
  <si>
    <t>Commune</t>
  </si>
  <si>
    <t>Groupement de communes</t>
  </si>
  <si>
    <t>Département</t>
  </si>
  <si>
    <t>Région</t>
  </si>
  <si>
    <t>Rémunération du personnel technique</t>
  </si>
  <si>
    <t>Salaires, apppointements du personnel technique permanent</t>
  </si>
  <si>
    <t>Congés payés du personnel technique permanent</t>
  </si>
  <si>
    <t>Congés payés du personnel artistique permanent</t>
  </si>
  <si>
    <t>Défraiements du personnel artistique permanent</t>
  </si>
  <si>
    <t>6435..</t>
  </si>
  <si>
    <t>6437..</t>
  </si>
  <si>
    <t>6438..</t>
  </si>
  <si>
    <t>Total personnel artistique</t>
  </si>
  <si>
    <t>Total b3</t>
  </si>
  <si>
    <t>b4 - Dotations aux amortissements</t>
  </si>
  <si>
    <t>Dotations aux amortissements des immobilisations incorporelles et corporelles</t>
  </si>
  <si>
    <t>Dotations aux amortissements des immobilisations faisant l'objet de subventions</t>
  </si>
  <si>
    <t>Dotations aux amortissements des charges d'exploitation à repartir</t>
  </si>
  <si>
    <t>Total b4</t>
  </si>
  <si>
    <t>b5 -Dotations aux provisions pour risques et charges</t>
  </si>
  <si>
    <t xml:space="preserve">Dotations aux provisions pour risques et charges d'exploitation </t>
  </si>
  <si>
    <t>Dotations aux provisions pour dépréciation des immobilisations incorporelles et corporelles</t>
  </si>
  <si>
    <t>Dotations aux provisions pour dépréciation des actifs circulants</t>
  </si>
  <si>
    <t>Total b5</t>
  </si>
  <si>
    <t>b6 - Impôts sur les bénéfices et assimilés</t>
  </si>
  <si>
    <t>Impôts sur les bénéfices</t>
  </si>
  <si>
    <t>Imposition forfaitaire annuelle</t>
  </si>
  <si>
    <t>Total b6</t>
  </si>
  <si>
    <t>b8 - Charges financières</t>
  </si>
  <si>
    <t>Intérêts d'emprunts</t>
  </si>
  <si>
    <t>Intérêts des comptes courants</t>
  </si>
  <si>
    <t>Autres charges financières</t>
  </si>
  <si>
    <t>Total b8</t>
  </si>
  <si>
    <t>a8 - Produits financiers</t>
  </si>
  <si>
    <t>764..</t>
  </si>
  <si>
    <t>Revenus de valeurs immobilières</t>
  </si>
  <si>
    <t>768..</t>
  </si>
  <si>
    <t>Autres produits financiers</t>
  </si>
  <si>
    <t>Total a8</t>
  </si>
  <si>
    <t>Résultat financier (a8-b8)</t>
  </si>
  <si>
    <t>b9 - Charges exceptionnelles</t>
  </si>
  <si>
    <t>671..</t>
  </si>
  <si>
    <t>Charges exceptionnelles sur opération de gestion</t>
  </si>
  <si>
    <t>675..</t>
  </si>
  <si>
    <t>Valeurs d'actifs cédés</t>
  </si>
  <si>
    <t>678..</t>
  </si>
  <si>
    <t>Autres charges exceptionnelles</t>
  </si>
  <si>
    <t>Total b9</t>
  </si>
  <si>
    <t>a9 - Produits exceptionnels</t>
  </si>
  <si>
    <t>771..</t>
  </si>
  <si>
    <t>Produits sur opérations de gestion</t>
  </si>
  <si>
    <t>772..</t>
  </si>
  <si>
    <t>Produits sur exercices antérieurs</t>
  </si>
  <si>
    <t>775..</t>
  </si>
  <si>
    <t>Produits sur actifs cédés</t>
  </si>
  <si>
    <t>Total a9</t>
  </si>
  <si>
    <t>Résultat exceptionnel (a9-b9)</t>
  </si>
  <si>
    <t>Nom du spectacle :</t>
  </si>
  <si>
    <t>nombre d'artistes interprètes :</t>
  </si>
  <si>
    <t>nombre de représentations :</t>
  </si>
  <si>
    <t>jauge du spectacle au siège :</t>
  </si>
  <si>
    <t>fréquentation payante :</t>
  </si>
  <si>
    <t>Montage</t>
  </si>
  <si>
    <t>Exploitation au siège</t>
  </si>
  <si>
    <t>Tournée</t>
  </si>
  <si>
    <t xml:space="preserve">Total de la production </t>
  </si>
  <si>
    <t>dates</t>
  </si>
  <si>
    <t>CHARGES</t>
  </si>
  <si>
    <t>Décors et accessoires</t>
  </si>
  <si>
    <t>achats</t>
  </si>
  <si>
    <t>location</t>
  </si>
  <si>
    <t>Intermittents</t>
  </si>
  <si>
    <t>défraiements</t>
  </si>
  <si>
    <t>g25a</t>
  </si>
  <si>
    <t>g35a</t>
  </si>
  <si>
    <t>g45a</t>
  </si>
  <si>
    <t>Communication</t>
  </si>
  <si>
    <t>publications</t>
  </si>
  <si>
    <t>publicité</t>
  </si>
  <si>
    <t>g26a</t>
  </si>
  <si>
    <t>g36a</t>
  </si>
  <si>
    <t>g46a</t>
  </si>
  <si>
    <t>Autres charges</t>
  </si>
  <si>
    <t>Droits d'auteurs et droits voisins</t>
  </si>
  <si>
    <t>surtitrage</t>
  </si>
  <si>
    <t>Transports</t>
  </si>
  <si>
    <t>Taxes</t>
  </si>
  <si>
    <t>Droits de suite</t>
  </si>
  <si>
    <t>g27a</t>
  </si>
  <si>
    <t>g37a</t>
  </si>
  <si>
    <t>g47a</t>
  </si>
  <si>
    <t>Total Charges</t>
  </si>
  <si>
    <t>g2x</t>
  </si>
  <si>
    <t>g3x</t>
  </si>
  <si>
    <t>g4x</t>
  </si>
  <si>
    <t>PRODUITS</t>
  </si>
  <si>
    <t>Subventions affectées</t>
  </si>
  <si>
    <t>Apports de co-productions</t>
  </si>
  <si>
    <t>Billetterie</t>
  </si>
  <si>
    <t>Vente de spectacles</t>
  </si>
  <si>
    <t>Co-réalisations (part versée au producteur)</t>
  </si>
  <si>
    <t>Mécénats et partenariats</t>
  </si>
  <si>
    <t>Total Produits</t>
  </si>
  <si>
    <t>h2x</t>
  </si>
  <si>
    <t>h3x</t>
  </si>
  <si>
    <t>h4x</t>
  </si>
  <si>
    <t>RESULTATS</t>
  </si>
  <si>
    <t>Mont</t>
  </si>
  <si>
    <t>Ex</t>
  </si>
  <si>
    <t>Tou</t>
  </si>
  <si>
    <t>Nom du créateur :</t>
  </si>
  <si>
    <t>Producteur délégué :</t>
  </si>
  <si>
    <t>Budget global de la production :</t>
  </si>
  <si>
    <t>Pourcentage de coproduction :</t>
  </si>
  <si>
    <t>jauge du spectacle :</t>
  </si>
  <si>
    <t>Total de la production</t>
  </si>
  <si>
    <t>Apport en coproduction</t>
  </si>
  <si>
    <t>g50x</t>
  </si>
  <si>
    <t>Achats des représentations</t>
  </si>
  <si>
    <t>Part reversée au producteur (coréalisations)</t>
  </si>
  <si>
    <t>g60x</t>
  </si>
  <si>
    <t>g51a</t>
  </si>
  <si>
    <t>g61a</t>
  </si>
  <si>
    <t>g52a</t>
  </si>
  <si>
    <t>g62a</t>
  </si>
  <si>
    <t>honoraires</t>
  </si>
  <si>
    <t>salaires</t>
  </si>
  <si>
    <t>g53a</t>
  </si>
  <si>
    <t>g54a</t>
  </si>
  <si>
    <t>g64a</t>
  </si>
  <si>
    <t>HS permanents</t>
  </si>
  <si>
    <t>g55a</t>
  </si>
  <si>
    <t>g65a</t>
  </si>
  <si>
    <t>g57a</t>
  </si>
  <si>
    <t>g67a</t>
  </si>
  <si>
    <t>g58a</t>
  </si>
  <si>
    <t>g68a</t>
  </si>
  <si>
    <t>g5x</t>
  </si>
  <si>
    <t>g6x</t>
  </si>
  <si>
    <t>Autres (dont retour sur coproduction)</t>
  </si>
  <si>
    <t>h5x</t>
  </si>
  <si>
    <t>h6x</t>
  </si>
  <si>
    <r>
      <t xml:space="preserve">Discipline </t>
    </r>
    <r>
      <rPr>
        <b/>
        <i/>
        <vertAlign val="superscript"/>
        <sz val="9"/>
        <rFont val="Geneva"/>
        <family val="2"/>
      </rPr>
      <t>(1)</t>
    </r>
  </si>
  <si>
    <t>Nom du spectacle / metteur-en-scène / chorégraphe / chef d'orchestre...</t>
  </si>
  <si>
    <t>Dates des représentations</t>
  </si>
  <si>
    <t>Nb de rep</t>
  </si>
  <si>
    <t>Montant du contrat d'achat</t>
  </si>
  <si>
    <t>Transports et défraiements</t>
  </si>
  <si>
    <t>Taxe parafiscale</t>
  </si>
  <si>
    <t>Intermittents techniques</t>
  </si>
  <si>
    <t>Locations et achats de matériel scénique</t>
  </si>
  <si>
    <t>Aménagement scénographique spécifique</t>
  </si>
  <si>
    <t>Total des charges</t>
  </si>
  <si>
    <t>Jauge du spectacle</t>
  </si>
  <si>
    <t>Nombre de spectateurs</t>
  </si>
  <si>
    <t>Recette de billetterie TTC</t>
  </si>
  <si>
    <t>Taux de TVA</t>
  </si>
  <si>
    <t>Recette de billetterie HT (Y1)</t>
  </si>
  <si>
    <r>
      <t xml:space="preserve">Prix moyen de la place </t>
    </r>
    <r>
      <rPr>
        <vertAlign val="superscript"/>
        <sz val="9"/>
        <rFont val="Geneva"/>
        <family val="2"/>
      </rPr>
      <t>(2)</t>
    </r>
  </si>
  <si>
    <t>Subventions et aides affectées (Y2)</t>
  </si>
  <si>
    <t>Total des produits  (Y1 + Y2)</t>
  </si>
  <si>
    <t>Rémunération du personnel artistique</t>
  </si>
  <si>
    <t>Salaires, apppointements du personnel artistique permanent</t>
  </si>
  <si>
    <t>Premier semestre</t>
  </si>
  <si>
    <t>du</t>
  </si>
  <si>
    <t>Prévisionnel</t>
  </si>
  <si>
    <t>au</t>
  </si>
  <si>
    <t>Réalisé</t>
  </si>
  <si>
    <t>Total du premier semestre</t>
  </si>
  <si>
    <t>Second semestre</t>
  </si>
  <si>
    <t>Total du second semestre</t>
  </si>
  <si>
    <t xml:space="preserve">Total annuel </t>
  </si>
  <si>
    <t>(1) Une page est à remplir par type d'activité</t>
  </si>
  <si>
    <t>THEATRE</t>
  </si>
  <si>
    <t>(2) : recette de billetterie HT / nombre de spectateurs</t>
  </si>
  <si>
    <t>THEATRE LYRIQUE ET OPERA</t>
  </si>
  <si>
    <t>THEATRE MUSICAL</t>
  </si>
  <si>
    <t>DANSE CONTEMPORAINE</t>
  </si>
  <si>
    <t>DANSE CLASSIQUE</t>
  </si>
  <si>
    <t>DANSE TRADITIONNELLE</t>
  </si>
  <si>
    <t>MARIONNETTES</t>
  </si>
  <si>
    <t>MIME</t>
  </si>
  <si>
    <t>CIRQUE</t>
  </si>
  <si>
    <t>HUMOUR ET CABARET</t>
  </si>
  <si>
    <t>MUSIQUE CLASSIQUE</t>
  </si>
  <si>
    <t>MUSIQUE CONTEMPORAINE</t>
  </si>
  <si>
    <t>MUSIQUE DU MONDE</t>
  </si>
  <si>
    <t>JAZZ</t>
  </si>
  <si>
    <t>ROCK</t>
  </si>
  <si>
    <t>CHANSON</t>
  </si>
  <si>
    <t>AUTRES</t>
  </si>
  <si>
    <t>DETAIL DES AUTRES ACTIVITES ARTISTIQUES</t>
  </si>
  <si>
    <t>Activité (1)</t>
  </si>
  <si>
    <t>Dénomination</t>
  </si>
  <si>
    <t>Durée            (en heures)</t>
  </si>
  <si>
    <t>Nb de part.</t>
  </si>
  <si>
    <t>Recettes d'activités</t>
  </si>
  <si>
    <t>Total des produits</t>
  </si>
  <si>
    <t>Total annuel</t>
  </si>
  <si>
    <t>(1) Une page est à remplir par type d'activité : arts plastiques, écriture/lecture, autres (à détailler)</t>
  </si>
  <si>
    <t>En fonction de la nature de la production ou de l'accueil, une fiche Détail des autres activités artistiques ou une fiche productions gérées ou non gérées doit être remplie.</t>
  </si>
  <si>
    <t>Pour les activités de production, dans le cas d'un budget supérieur à 200 000 F, il est demandé de fournir en annexe un budget détaillé s'inspirant des fiches productions et co-productions gérées ou non gérées.</t>
  </si>
  <si>
    <t>DETAIL DES ACTIVITES COMPLEMENTAIRES</t>
  </si>
  <si>
    <t>Masse salariale brute des artistes intermittents</t>
  </si>
  <si>
    <t>Masse salariale brute des techniciens intermittents</t>
  </si>
  <si>
    <t xml:space="preserve">Location et achat de matériel </t>
  </si>
  <si>
    <t xml:space="preserve">(1) Une page est à remplir par type d'activité : formations vers les professionnels, ateliers et actions de sensibilisation, autres activités </t>
  </si>
  <si>
    <t>g21a</t>
  </si>
  <si>
    <t>g31a</t>
  </si>
  <si>
    <t>g41a</t>
  </si>
  <si>
    <t>Costumes</t>
  </si>
  <si>
    <t>g22a</t>
  </si>
  <si>
    <t>g32a</t>
  </si>
  <si>
    <t>g42a</t>
  </si>
  <si>
    <t>Générique</t>
  </si>
  <si>
    <t xml:space="preserve"> honoraires</t>
  </si>
  <si>
    <t xml:space="preserve"> salaires</t>
  </si>
  <si>
    <t>défraiements et voyages</t>
  </si>
  <si>
    <t>charges</t>
  </si>
  <si>
    <t>g23a</t>
  </si>
  <si>
    <t>g33a</t>
  </si>
  <si>
    <t>g43a</t>
  </si>
  <si>
    <t>Artistes interprètes</t>
  </si>
  <si>
    <t>rémunérations</t>
  </si>
  <si>
    <t>g24a</t>
  </si>
  <si>
    <t>g34a</t>
  </si>
  <si>
    <t>g44a</t>
  </si>
  <si>
    <t>Techniciens</t>
  </si>
  <si>
    <t>HS des techniciens permanents</t>
  </si>
  <si>
    <t xml:space="preserve"> </t>
  </si>
</sst>
</file>

<file path=xl/styles.xml><?xml version="1.0" encoding="utf-8"?>
<styleSheet xmlns="http://schemas.openxmlformats.org/spreadsheetml/2006/main">
  <fonts count="30">
    <font>
      <sz val="10"/>
      <name val="Geneva"/>
      <family val="2"/>
    </font>
    <font>
      <sz val="10"/>
      <name val="Arial"/>
      <family val="2"/>
    </font>
    <font>
      <b/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2"/>
    </font>
    <font>
      <i/>
      <sz val="9"/>
      <name val="Times New Roman"/>
      <family val="2"/>
    </font>
    <font>
      <sz val="10"/>
      <name val="Times New Roman"/>
      <family val="2"/>
    </font>
    <font>
      <sz val="9"/>
      <name val="Geneva"/>
      <family val="2"/>
    </font>
    <font>
      <b/>
      <sz val="9"/>
      <name val="Geneva"/>
      <family val="2"/>
    </font>
    <font>
      <b/>
      <sz val="9"/>
      <color indexed="61"/>
      <name val="Times New Roman"/>
      <family val="2"/>
    </font>
    <font>
      <b/>
      <vertAlign val="superscript"/>
      <sz val="9"/>
      <name val="Times New Roman"/>
      <family val="2"/>
    </font>
    <font>
      <b/>
      <i/>
      <sz val="9"/>
      <name val="Geneva"/>
      <family val="2"/>
    </font>
    <font>
      <b/>
      <sz val="12"/>
      <name val="Times New Roman"/>
      <family val="1"/>
    </font>
    <font>
      <sz val="9"/>
      <color indexed="47"/>
      <name val="Times New Roman"/>
      <family val="1"/>
    </font>
    <font>
      <b/>
      <i/>
      <vertAlign val="superscript"/>
      <sz val="9"/>
      <name val="Geneva"/>
      <family val="2"/>
    </font>
    <font>
      <vertAlign val="superscript"/>
      <sz val="9"/>
      <name val="Geneva"/>
      <family val="2"/>
    </font>
    <font>
      <sz val="8.5"/>
      <name val="Geneva"/>
      <family val="2"/>
    </font>
    <font>
      <sz val="8.5"/>
      <name val="Times New Roman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8"/>
      <name val="Times New Roman"/>
      <family val="1"/>
    </font>
    <font>
      <sz val="8"/>
      <name val="Geneva"/>
      <family val="2"/>
    </font>
    <font>
      <b/>
      <sz val="9"/>
      <color indexed="9"/>
      <name val="Geneva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3"/>
      <name val="Times New Roman"/>
      <family val="2"/>
    </font>
    <font>
      <sz val="8"/>
      <name val="Verdana"/>
      <family val="2"/>
    </font>
    <font>
      <sz val="9"/>
      <color rgb="FF000000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4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0" xfId="0" applyNumberFormat="1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4" fillId="2" borderId="6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0" borderId="13" xfId="0" applyFont="1" applyFill="1" applyBorder="1"/>
    <xf numFmtId="0" fontId="6" fillId="2" borderId="8" xfId="0" applyFont="1" applyFill="1" applyBorder="1"/>
    <xf numFmtId="0" fontId="3" fillId="2" borderId="14" xfId="0" applyFont="1" applyFill="1" applyBorder="1"/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/>
    <xf numFmtId="0" fontId="8" fillId="0" borderId="0" xfId="0" applyFont="1" applyFill="1" applyBorder="1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4" fillId="2" borderId="20" xfId="0" applyFont="1" applyFill="1" applyBorder="1"/>
    <xf numFmtId="0" fontId="3" fillId="2" borderId="21" xfId="0" applyFont="1" applyFill="1" applyBorder="1"/>
    <xf numFmtId="0" fontId="3" fillId="2" borderId="17" xfId="0" applyFont="1" applyFill="1" applyBorder="1" applyAlignment="1">
      <alignment horizontal="right"/>
    </xf>
    <xf numFmtId="0" fontId="3" fillId="2" borderId="17" xfId="0" applyFont="1" applyFill="1" applyBorder="1"/>
    <xf numFmtId="0" fontId="4" fillId="2" borderId="17" xfId="0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8" xfId="0" applyFont="1" applyBorder="1"/>
    <xf numFmtId="0" fontId="3" fillId="2" borderId="20" xfId="0" applyFont="1" applyFill="1" applyBorder="1"/>
    <xf numFmtId="0" fontId="4" fillId="2" borderId="21" xfId="0" applyFont="1" applyFill="1" applyBorder="1"/>
    <xf numFmtId="0" fontId="3" fillId="0" borderId="22" xfId="0" applyFont="1" applyFill="1" applyBorder="1"/>
    <xf numFmtId="0" fontId="3" fillId="0" borderId="18" xfId="0" applyFont="1" applyFill="1" applyBorder="1" applyAlignment="1">
      <alignment horizontal="center"/>
    </xf>
    <xf numFmtId="0" fontId="7" fillId="0" borderId="21" xfId="0" applyFont="1" applyBorder="1"/>
    <xf numFmtId="0" fontId="3" fillId="2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5" xfId="0" applyFont="1" applyBorder="1" applyAlignment="1">
      <alignment horizontal="center"/>
    </xf>
    <xf numFmtId="0" fontId="3" fillId="2" borderId="23" xfId="0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0" fontId="3" fillId="0" borderId="14" xfId="0" applyFont="1" applyBorder="1"/>
    <xf numFmtId="49" fontId="3" fillId="0" borderId="0" xfId="0" applyNumberFormat="1" applyFont="1" applyBorder="1"/>
    <xf numFmtId="0" fontId="3" fillId="2" borderId="9" xfId="0" applyFont="1" applyFill="1" applyBorder="1"/>
    <xf numFmtId="0" fontId="4" fillId="2" borderId="6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4" fillId="2" borderId="9" xfId="0" applyFont="1" applyFill="1" applyBorder="1"/>
    <xf numFmtId="0" fontId="3" fillId="2" borderId="10" xfId="0" applyFont="1" applyFill="1" applyBorder="1"/>
    <xf numFmtId="0" fontId="3" fillId="2" borderId="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3" fillId="0" borderId="25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3" fillId="0" borderId="26" xfId="0" applyFont="1" applyFill="1" applyBorder="1"/>
    <xf numFmtId="0" fontId="3" fillId="2" borderId="1" xfId="0" applyFont="1" applyFill="1" applyBorder="1"/>
    <xf numFmtId="0" fontId="8" fillId="0" borderId="27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20" xfId="0" applyFont="1" applyFill="1" applyBorder="1"/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21" xfId="0" applyFont="1" applyFill="1" applyBorder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3" fillId="0" borderId="21" xfId="0" applyFont="1" applyFill="1" applyBorder="1"/>
    <xf numFmtId="0" fontId="7" fillId="0" borderId="0" xfId="0" applyFont="1" applyBorder="1"/>
    <xf numFmtId="0" fontId="3" fillId="0" borderId="22" xfId="0" applyFont="1" applyFill="1" applyBorder="1"/>
    <xf numFmtId="0" fontId="0" fillId="0" borderId="18" xfId="0" applyBorder="1"/>
    <xf numFmtId="0" fontId="7" fillId="0" borderId="18" xfId="0" applyFont="1" applyBorder="1"/>
    <xf numFmtId="0" fontId="0" fillId="0" borderId="18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28" xfId="0" applyFont="1" applyBorder="1"/>
    <xf numFmtId="0" fontId="3" fillId="2" borderId="3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4" fillId="2" borderId="0" xfId="0" applyFont="1" applyFill="1" applyBorder="1"/>
    <xf numFmtId="0" fontId="3" fillId="0" borderId="13" xfId="0" applyFont="1" applyFill="1" applyBorder="1"/>
    <xf numFmtId="0" fontId="14" fillId="0" borderId="1" xfId="0" applyFont="1" applyFill="1" applyBorder="1"/>
    <xf numFmtId="0" fontId="4" fillId="2" borderId="4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7" xfId="0" applyFont="1" applyBorder="1"/>
    <xf numFmtId="0" fontId="3" fillId="0" borderId="29" xfId="0" applyFont="1" applyFill="1" applyBorder="1"/>
    <xf numFmtId="0" fontId="3" fillId="2" borderId="0" xfId="0" applyFont="1" applyFill="1"/>
    <xf numFmtId="0" fontId="3" fillId="5" borderId="3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5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0" xfId="0" applyFont="1" applyFill="1" applyBorder="1"/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5" borderId="0" xfId="0" applyFont="1" applyFill="1" applyAlignment="1">
      <alignment/>
    </xf>
    <xf numFmtId="0" fontId="3" fillId="5" borderId="30" xfId="0" applyFont="1" applyFill="1" applyBorder="1" applyAlignment="1">
      <alignment/>
    </xf>
    <xf numFmtId="0" fontId="4" fillId="5" borderId="8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Continuous"/>
    </xf>
    <xf numFmtId="0" fontId="3" fillId="5" borderId="0" xfId="0" applyFont="1" applyFill="1" applyBorder="1" applyAlignment="1">
      <alignment horizontal="centerContinuous" vertical="center" wrapText="1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6" fillId="5" borderId="5" xfId="0" applyFont="1" applyFill="1" applyBorder="1" applyAlignment="1">
      <alignment/>
    </xf>
    <xf numFmtId="0" fontId="4" fillId="5" borderId="6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0" xfId="0" applyFont="1" applyBorder="1" applyAlignment="1">
      <alignment/>
    </xf>
    <xf numFmtId="0" fontId="9" fillId="2" borderId="9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3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3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vertical="center" wrapText="1"/>
    </xf>
    <xf numFmtId="0" fontId="9" fillId="0" borderId="9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2" borderId="0" xfId="0" applyFont="1" applyFill="1" applyBorder="1" applyAlignment="1">
      <alignment vertical="center" wrapText="1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6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3" fillId="2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6" borderId="3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8" fillId="0" borderId="4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/>
    </xf>
    <xf numFmtId="0" fontId="4" fillId="4" borderId="3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0" fontId="3" fillId="0" borderId="3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/>
    </xf>
    <xf numFmtId="0" fontId="4" fillId="4" borderId="14" xfId="0" applyFont="1" applyFill="1" applyBorder="1" applyAlignment="1">
      <alignment horizontal="right"/>
    </xf>
    <xf numFmtId="0" fontId="3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8" fillId="2" borderId="0" xfId="0" applyFont="1" applyFill="1" applyBorder="1"/>
    <xf numFmtId="0" fontId="0" fillId="2" borderId="0" xfId="0" applyFill="1" applyAlignment="1">
      <alignment wrapText="1"/>
    </xf>
    <xf numFmtId="0" fontId="3" fillId="7" borderId="2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9" fillId="2" borderId="9" xfId="0" applyFont="1" applyFill="1" applyBorder="1" applyAlignment="1">
      <alignment horizontal="centerContinuous" vertical="center"/>
    </xf>
    <xf numFmtId="0" fontId="9" fillId="2" borderId="14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9" fillId="2" borderId="6" xfId="0" applyFont="1" applyFill="1" applyBorder="1" applyAlignment="1">
      <alignment horizontal="centerContinuous" vertical="center"/>
    </xf>
    <xf numFmtId="0" fontId="9" fillId="2" borderId="1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2" borderId="10" xfId="0" applyFont="1" applyFill="1" applyBorder="1" applyAlignment="1">
      <alignment vertical="center" wrapText="1"/>
    </xf>
    <xf numFmtId="0" fontId="0" fillId="2" borderId="0" xfId="0" applyFill="1" applyBorder="1" applyAlignment="1">
      <alignment vertical="top" wrapText="1"/>
    </xf>
    <xf numFmtId="0" fontId="0" fillId="2" borderId="0" xfId="0" applyFill="1"/>
    <xf numFmtId="0" fontId="4" fillId="2" borderId="0" xfId="0" applyFont="1" applyFill="1" applyBorder="1" applyAlignment="1">
      <alignment vertical="top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left"/>
    </xf>
    <xf numFmtId="0" fontId="20" fillId="2" borderId="0" xfId="0" applyFont="1" applyFill="1" applyBorder="1" applyAlignment="1">
      <alignment horizontal="left"/>
    </xf>
    <xf numFmtId="0" fontId="19" fillId="0" borderId="0" xfId="0" applyFont="1"/>
    <xf numFmtId="0" fontId="3" fillId="5" borderId="8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24" fillId="2" borderId="10" xfId="0" applyFont="1" applyFill="1" applyBorder="1" applyAlignment="1">
      <alignment horizontal="centerContinuous" vertical="center"/>
    </xf>
    <xf numFmtId="0" fontId="25" fillId="4" borderId="0" xfId="0" applyFont="1" applyFill="1" applyBorder="1"/>
    <xf numFmtId="0" fontId="25" fillId="4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top"/>
    </xf>
    <xf numFmtId="0" fontId="25" fillId="4" borderId="0" xfId="0" applyFont="1" applyFill="1" applyBorder="1" applyAlignment="1">
      <alignment horizontal="center"/>
    </xf>
    <xf numFmtId="0" fontId="6" fillId="6" borderId="0" xfId="0" applyFont="1" applyFill="1" applyBorder="1"/>
    <xf numFmtId="0" fontId="8" fillId="0" borderId="39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17" fillId="0" borderId="0" xfId="0" applyFont="1"/>
    <xf numFmtId="0" fontId="3" fillId="0" borderId="0" xfId="0" applyFont="1" applyFill="1"/>
    <xf numFmtId="0" fontId="3" fillId="8" borderId="2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6" fillId="2" borderId="33" xfId="0" applyFont="1" applyFill="1" applyBorder="1"/>
    <xf numFmtId="0" fontId="27" fillId="2" borderId="0" xfId="0" applyFont="1" applyFill="1" applyBorder="1"/>
    <xf numFmtId="0" fontId="17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3" fillId="2" borderId="18" xfId="0" applyFont="1" applyFill="1" applyBorder="1" applyAlignment="1">
      <alignment horizontal="right"/>
    </xf>
    <xf numFmtId="0" fontId="7" fillId="0" borderId="1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9525</xdr:rowOff>
    </xdr:from>
    <xdr:to>
      <xdr:col>1</xdr:col>
      <xdr:colOff>990600</xdr:colOff>
      <xdr:row>59</xdr:row>
      <xdr:rowOff>142875</xdr:rowOff>
    </xdr:to>
    <xdr:sp macro="" textlink="">
      <xdr:nvSpPr>
        <xdr:cNvPr id="1028" name="Texte 4"/>
        <xdr:cNvSpPr txBox="1">
          <a:spLocks noChangeArrowheads="1"/>
        </xdr:cNvSpPr>
      </xdr:nvSpPr>
      <xdr:spPr bwMode="auto">
        <a:xfrm>
          <a:off x="85725" y="9277350"/>
          <a:ext cx="1009650" cy="457200"/>
        </a:xfrm>
        <a:prstGeom prst="rect">
          <a:avLst/>
        </a:prstGeom>
        <a:solidFill>
          <a:srgbClr val="E3E3E3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Productions et coproductions gérées</a:t>
          </a:r>
        </a:p>
      </xdr:txBody>
    </xdr:sp>
    <xdr:clientData/>
  </xdr:twoCellAnchor>
  <xdr:twoCellAnchor>
    <xdr:from>
      <xdr:col>0</xdr:col>
      <xdr:colOff>0</xdr:colOff>
      <xdr:row>78</xdr:row>
      <xdr:rowOff>123825</xdr:rowOff>
    </xdr:from>
    <xdr:to>
      <xdr:col>1</xdr:col>
      <xdr:colOff>990600</xdr:colOff>
      <xdr:row>81</xdr:row>
      <xdr:rowOff>104775</xdr:rowOff>
    </xdr:to>
    <xdr:sp macro="" textlink="">
      <xdr:nvSpPr>
        <xdr:cNvPr id="1030" name="Texte 6"/>
        <xdr:cNvSpPr txBox="1">
          <a:spLocks noChangeArrowheads="1"/>
        </xdr:cNvSpPr>
      </xdr:nvSpPr>
      <xdr:spPr bwMode="auto">
        <a:xfrm>
          <a:off x="0" y="12630150"/>
          <a:ext cx="1095375" cy="438150"/>
        </a:xfrm>
        <a:prstGeom prst="rect">
          <a:avLst/>
        </a:prstGeom>
        <a:solidFill>
          <a:srgbClr val="E3E3E3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Accueils</a:t>
          </a:r>
        </a:p>
      </xdr:txBody>
    </xdr:sp>
    <xdr:clientData/>
  </xdr:twoCellAnchor>
  <xdr:twoCellAnchor>
    <xdr:from>
      <xdr:col>0</xdr:col>
      <xdr:colOff>104775</xdr:colOff>
      <xdr:row>60</xdr:row>
      <xdr:rowOff>66675</xdr:rowOff>
    </xdr:from>
    <xdr:to>
      <xdr:col>1</xdr:col>
      <xdr:colOff>828675</xdr:colOff>
      <xdr:row>64</xdr:row>
      <xdr:rowOff>9525</xdr:rowOff>
    </xdr:to>
    <xdr:sp macro="" textlink="">
      <xdr:nvSpPr>
        <xdr:cNvPr id="1031" name="Texte 7"/>
        <xdr:cNvSpPr txBox="1">
          <a:spLocks noChangeArrowheads="1"/>
        </xdr:cNvSpPr>
      </xdr:nvSpPr>
      <xdr:spPr bwMode="auto">
        <a:xfrm>
          <a:off x="104775" y="9820275"/>
          <a:ext cx="828675" cy="542925"/>
        </a:xfrm>
        <a:prstGeom prst="rect">
          <a:avLst/>
        </a:prstGeom>
        <a:solidFill>
          <a:srgbClr val="E3E3E3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Coprod.</a:t>
          </a:r>
        </a:p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non gérées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9525</xdr:rowOff>
    </xdr:from>
    <xdr:to>
      <xdr:col>3</xdr:col>
      <xdr:colOff>714375</xdr:colOff>
      <xdr:row>34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90750" y="8086725"/>
          <a:ext cx="71437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fr-FR"/>
        </a:p>
      </xdr:txBody>
    </xdr:sp>
    <xdr:clientData/>
  </xdr:twoCellAnchor>
  <xdr:twoCellAnchor>
    <xdr:from>
      <xdr:col>2</xdr:col>
      <xdr:colOff>361950</xdr:colOff>
      <xdr:row>2</xdr:row>
      <xdr:rowOff>257175</xdr:rowOff>
    </xdr:from>
    <xdr:to>
      <xdr:col>3</xdr:col>
      <xdr:colOff>714375</xdr:colOff>
      <xdr:row>4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H="1">
          <a:off x="2190750" y="657225"/>
          <a:ext cx="7143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1:G56"/>
  <sheetViews>
    <sheetView workbookViewId="0" topLeftCell="A17">
      <selection activeCell="E52" sqref="E52"/>
    </sheetView>
  </sheetViews>
  <sheetFormatPr defaultColWidth="11.00390625" defaultRowHeight="12.75"/>
  <cols>
    <col min="1" max="3" width="3.75390625" style="0" customWidth="1"/>
    <col min="4" max="4" width="28.75390625" style="0" customWidth="1"/>
    <col min="6" max="6" width="13.375" style="0" customWidth="1"/>
    <col min="7" max="7" width="3.125" style="0" customWidth="1"/>
  </cols>
  <sheetData>
    <row r="1" spans="1:7" ht="12.75">
      <c r="A1" s="44"/>
      <c r="B1" s="298" t="s">
        <v>75</v>
      </c>
      <c r="C1" s="299"/>
      <c r="D1" s="300"/>
      <c r="E1" s="98" t="s">
        <v>76</v>
      </c>
      <c r="F1" s="98" t="s">
        <v>77</v>
      </c>
      <c r="G1" s="103"/>
    </row>
    <row r="2" spans="1:7" ht="14" thickBot="1">
      <c r="A2" s="39"/>
      <c r="B2" s="47"/>
      <c r="C2" s="47"/>
      <c r="D2" s="47"/>
      <c r="E2" s="47"/>
      <c r="F2" s="47"/>
      <c r="G2" s="43"/>
    </row>
    <row r="3" spans="1:7" ht="14" thickBot="1">
      <c r="A3" s="39"/>
      <c r="B3" s="97" t="s">
        <v>78</v>
      </c>
      <c r="C3" s="99" t="s">
        <v>79</v>
      </c>
      <c r="D3" s="90"/>
      <c r="E3" s="4"/>
      <c r="F3" s="4"/>
      <c r="G3" s="43"/>
    </row>
    <row r="4" spans="1:7" ht="12.75">
      <c r="A4" s="39"/>
      <c r="B4" s="107"/>
      <c r="C4" s="47"/>
      <c r="D4" s="47"/>
      <c r="E4" s="47"/>
      <c r="F4" s="47"/>
      <c r="G4" s="43"/>
    </row>
    <row r="5" spans="1:7" ht="12.75">
      <c r="A5" s="39"/>
      <c r="B5" s="97" t="s">
        <v>80</v>
      </c>
      <c r="C5" s="94" t="s">
        <v>81</v>
      </c>
      <c r="D5" s="53"/>
      <c r="E5" s="53"/>
      <c r="F5" s="95"/>
      <c r="G5" s="43"/>
    </row>
    <row r="6" spans="1:7" ht="12.75">
      <c r="A6" s="39"/>
      <c r="B6" s="44"/>
      <c r="C6" s="47"/>
      <c r="D6" s="43" t="s">
        <v>82</v>
      </c>
      <c r="E6" s="3"/>
      <c r="F6" s="3"/>
      <c r="G6" s="43"/>
    </row>
    <row r="7" spans="1:7" ht="12.75">
      <c r="A7" s="39"/>
      <c r="B7" s="39"/>
      <c r="C7" s="92" t="s">
        <v>83</v>
      </c>
      <c r="D7" s="43" t="s">
        <v>84</v>
      </c>
      <c r="E7" s="3"/>
      <c r="F7" s="3"/>
      <c r="G7" s="43"/>
    </row>
    <row r="8" spans="1:7" ht="12.75">
      <c r="A8" s="39"/>
      <c r="B8" s="39"/>
      <c r="C8" s="92" t="s">
        <v>83</v>
      </c>
      <c r="D8" s="43" t="s">
        <v>85</v>
      </c>
      <c r="E8" s="3"/>
      <c r="F8" s="3"/>
      <c r="G8" s="43"/>
    </row>
    <row r="9" spans="1:7" ht="12.75">
      <c r="A9" s="39"/>
      <c r="B9" s="39"/>
      <c r="C9" s="92" t="s">
        <v>83</v>
      </c>
      <c r="D9" s="43" t="s">
        <v>86</v>
      </c>
      <c r="E9" s="3"/>
      <c r="F9" s="3"/>
      <c r="G9" s="43"/>
    </row>
    <row r="10" spans="1:7" ht="14" thickBot="1">
      <c r="A10" s="39"/>
      <c r="B10" s="45"/>
      <c r="C10" s="93" t="s">
        <v>83</v>
      </c>
      <c r="D10" s="43" t="s">
        <v>87</v>
      </c>
      <c r="E10" s="106"/>
      <c r="F10" s="106"/>
      <c r="G10" s="43"/>
    </row>
    <row r="11" spans="1:7" ht="14" thickBot="1">
      <c r="A11" s="39"/>
      <c r="B11" s="47"/>
      <c r="C11" s="92"/>
      <c r="D11" s="100" t="s">
        <v>88</v>
      </c>
      <c r="E11" s="4">
        <f>SUM(E6:E10)</f>
        <v>0</v>
      </c>
      <c r="F11" s="4">
        <f>SUM(F6:F10)</f>
        <v>0</v>
      </c>
      <c r="G11" s="43"/>
    </row>
    <row r="12" spans="1:7" ht="12.75">
      <c r="A12" s="39"/>
      <c r="B12" s="47"/>
      <c r="C12" s="47"/>
      <c r="D12" s="47"/>
      <c r="E12" s="47"/>
      <c r="F12" s="47"/>
      <c r="G12" s="43"/>
    </row>
    <row r="13" spans="1:7" ht="12.75">
      <c r="A13" s="39"/>
      <c r="B13" s="98" t="s">
        <v>89</v>
      </c>
      <c r="C13" s="94" t="s">
        <v>90</v>
      </c>
      <c r="D13" s="53"/>
      <c r="E13" s="53"/>
      <c r="F13" s="95"/>
      <c r="G13" s="43"/>
    </row>
    <row r="14" spans="1:7" ht="12.75">
      <c r="A14" s="39"/>
      <c r="B14" s="44"/>
      <c r="C14" s="47"/>
      <c r="D14" s="43" t="s">
        <v>91</v>
      </c>
      <c r="E14" s="3"/>
      <c r="F14" s="3"/>
      <c r="G14" s="43"/>
    </row>
    <row r="15" spans="1:7" ht="12.75">
      <c r="A15" s="39"/>
      <c r="B15" s="39"/>
      <c r="C15" s="92" t="s">
        <v>83</v>
      </c>
      <c r="D15" s="43" t="s">
        <v>92</v>
      </c>
      <c r="E15" s="3"/>
      <c r="F15" s="3"/>
      <c r="G15" s="43"/>
    </row>
    <row r="16" spans="1:7" ht="12.75">
      <c r="A16" s="39"/>
      <c r="B16" s="39"/>
      <c r="C16" s="92" t="s">
        <v>83</v>
      </c>
      <c r="D16" s="43" t="s">
        <v>93</v>
      </c>
      <c r="E16" s="3"/>
      <c r="F16" s="3"/>
      <c r="G16" s="43"/>
    </row>
    <row r="17" spans="1:7" ht="12.75">
      <c r="A17" s="39"/>
      <c r="B17" s="39"/>
      <c r="C17" s="92" t="s">
        <v>83</v>
      </c>
      <c r="D17" s="43" t="s">
        <v>94</v>
      </c>
      <c r="E17" s="3"/>
      <c r="F17" s="3"/>
      <c r="G17" s="43"/>
    </row>
    <row r="18" spans="1:7" ht="14" thickBot="1">
      <c r="A18" s="39"/>
      <c r="B18" s="45"/>
      <c r="C18" s="93" t="s">
        <v>95</v>
      </c>
      <c r="D18" s="46" t="s">
        <v>96</v>
      </c>
      <c r="E18" s="106"/>
      <c r="F18" s="106"/>
      <c r="G18" s="43"/>
    </row>
    <row r="19" spans="1:7" ht="14" thickBot="1">
      <c r="A19" s="39"/>
      <c r="B19" s="47"/>
      <c r="C19" s="47"/>
      <c r="D19" s="109" t="s">
        <v>97</v>
      </c>
      <c r="E19" s="4">
        <f>SUM(E14:E18)</f>
        <v>0</v>
      </c>
      <c r="F19" s="4">
        <f>SUM(F14:F18)</f>
        <v>0</v>
      </c>
      <c r="G19" s="43"/>
    </row>
    <row r="20" spans="1:7" ht="14" thickBot="1">
      <c r="A20" s="39"/>
      <c r="B20" s="47"/>
      <c r="C20" s="47"/>
      <c r="D20" s="47"/>
      <c r="E20" s="47"/>
      <c r="F20" s="47"/>
      <c r="G20" s="43"/>
    </row>
    <row r="21" spans="1:7" ht="14" thickBot="1">
      <c r="A21" s="39"/>
      <c r="B21" s="97" t="s">
        <v>98</v>
      </c>
      <c r="C21" s="99" t="s">
        <v>99</v>
      </c>
      <c r="D21" s="110"/>
      <c r="E21" s="4">
        <f>SUM(E11+E19)</f>
        <v>0</v>
      </c>
      <c r="F21" s="4">
        <f>SUM(F11+F19)</f>
        <v>0</v>
      </c>
      <c r="G21" s="43"/>
    </row>
    <row r="22" spans="1:7" ht="14" thickBot="1">
      <c r="A22" s="39"/>
      <c r="B22" s="47"/>
      <c r="C22" s="47"/>
      <c r="D22" s="47"/>
      <c r="E22" s="47"/>
      <c r="F22" s="47"/>
      <c r="G22" s="43"/>
    </row>
    <row r="23" spans="1:7" ht="14" thickBot="1">
      <c r="A23" s="39"/>
      <c r="B23" s="98" t="s">
        <v>100</v>
      </c>
      <c r="C23" s="101" t="s">
        <v>101</v>
      </c>
      <c r="D23" s="102"/>
      <c r="E23" s="4">
        <f>SUM(E21-E3)</f>
        <v>0</v>
      </c>
      <c r="F23" s="4">
        <f>SUM(F21-F3)</f>
        <v>0</v>
      </c>
      <c r="G23" s="104"/>
    </row>
    <row r="24" spans="1:7" ht="12.75">
      <c r="A24" s="39"/>
      <c r="B24" s="47"/>
      <c r="C24" s="47"/>
      <c r="D24" s="47"/>
      <c r="E24" s="47"/>
      <c r="F24" s="47"/>
      <c r="G24" s="43"/>
    </row>
    <row r="25" spans="1:7" ht="12.75">
      <c r="A25" s="39"/>
      <c r="B25" s="108" t="s">
        <v>102</v>
      </c>
      <c r="C25" s="91" t="s">
        <v>103</v>
      </c>
      <c r="D25" s="37"/>
      <c r="E25" s="53"/>
      <c r="F25" s="95"/>
      <c r="G25" s="43"/>
    </row>
    <row r="26" spans="1:7" ht="12.75">
      <c r="A26" s="39"/>
      <c r="B26" s="44"/>
      <c r="C26" s="37"/>
      <c r="D26" s="38" t="s">
        <v>104</v>
      </c>
      <c r="E26" s="3"/>
      <c r="F26" s="3"/>
      <c r="G26" s="43"/>
    </row>
    <row r="27" spans="1:7" ht="12.75">
      <c r="A27" s="39"/>
      <c r="B27" s="39"/>
      <c r="C27" s="92" t="s">
        <v>83</v>
      </c>
      <c r="D27" s="43" t="s">
        <v>105</v>
      </c>
      <c r="E27" s="3"/>
      <c r="F27" s="3"/>
      <c r="G27" s="43"/>
    </row>
    <row r="28" spans="1:7" ht="12.75">
      <c r="A28" s="39"/>
      <c r="B28" s="39"/>
      <c r="C28" s="92" t="s">
        <v>83</v>
      </c>
      <c r="D28" s="43" t="s">
        <v>106</v>
      </c>
      <c r="E28" s="3"/>
      <c r="F28" s="3"/>
      <c r="G28" s="43"/>
    </row>
    <row r="29" spans="1:7" ht="12.75">
      <c r="A29" s="39"/>
      <c r="B29" s="39"/>
      <c r="C29" s="92" t="s">
        <v>83</v>
      </c>
      <c r="D29" s="43" t="s">
        <v>107</v>
      </c>
      <c r="E29" s="3"/>
      <c r="F29" s="3"/>
      <c r="G29" s="43"/>
    </row>
    <row r="30" spans="1:7" ht="12.75">
      <c r="A30" s="39"/>
      <c r="B30" s="39"/>
      <c r="C30" s="92" t="s">
        <v>83</v>
      </c>
      <c r="D30" s="43" t="s">
        <v>108</v>
      </c>
      <c r="E30" s="3"/>
      <c r="F30" s="3"/>
      <c r="G30" s="43"/>
    </row>
    <row r="31" spans="1:7" ht="14" thickBot="1">
      <c r="A31" s="39"/>
      <c r="B31" s="45"/>
      <c r="C31" s="93" t="s">
        <v>83</v>
      </c>
      <c r="D31" s="46" t="s">
        <v>109</v>
      </c>
      <c r="E31" s="106"/>
      <c r="F31" s="106"/>
      <c r="G31" s="43"/>
    </row>
    <row r="32" spans="1:7" ht="14" thickBot="1">
      <c r="A32" s="39"/>
      <c r="B32" s="47"/>
      <c r="C32" s="47"/>
      <c r="D32" s="109" t="s">
        <v>110</v>
      </c>
      <c r="E32" s="4">
        <f>SUM(E26:E31)</f>
        <v>0</v>
      </c>
      <c r="F32" s="4">
        <f>SUM(F26:F31)</f>
        <v>0</v>
      </c>
      <c r="G32" s="43"/>
    </row>
    <row r="33" spans="1:7" ht="14" thickBot="1">
      <c r="A33" s="39"/>
      <c r="B33" s="47"/>
      <c r="C33" s="47"/>
      <c r="D33" s="109" t="s">
        <v>111</v>
      </c>
      <c r="E33" s="4">
        <f>SUM(E26+E28+E29+E30+E31)</f>
        <v>0</v>
      </c>
      <c r="F33" s="4">
        <f>SUM(F26+F28+F29+F30+F31)</f>
        <v>0</v>
      </c>
      <c r="G33" s="43"/>
    </row>
    <row r="34" spans="1:7" ht="12.75">
      <c r="A34" s="39"/>
      <c r="B34" s="47"/>
      <c r="C34" s="47"/>
      <c r="D34" s="47"/>
      <c r="E34" s="47"/>
      <c r="F34" s="47"/>
      <c r="G34" s="43"/>
    </row>
    <row r="35" spans="1:7" ht="12.75">
      <c r="A35" s="39"/>
      <c r="B35" s="108" t="s">
        <v>112</v>
      </c>
      <c r="C35" s="91" t="s">
        <v>113</v>
      </c>
      <c r="D35" s="37"/>
      <c r="E35" s="53"/>
      <c r="F35" s="95"/>
      <c r="G35" s="43"/>
    </row>
    <row r="36" spans="1:7" ht="12.75">
      <c r="A36" s="39"/>
      <c r="B36" s="44"/>
      <c r="C36" s="96" t="s">
        <v>83</v>
      </c>
      <c r="D36" s="38" t="s">
        <v>114</v>
      </c>
      <c r="E36" s="3"/>
      <c r="F36" s="3"/>
      <c r="G36" s="43"/>
    </row>
    <row r="37" spans="1:7" ht="12.75">
      <c r="A37" s="39"/>
      <c r="B37" s="39"/>
      <c r="C37" s="92" t="s">
        <v>83</v>
      </c>
      <c r="D37" s="43" t="s">
        <v>115</v>
      </c>
      <c r="E37" s="3"/>
      <c r="F37" s="3"/>
      <c r="G37" s="43"/>
    </row>
    <row r="38" spans="1:7" ht="12.75">
      <c r="A38" s="39"/>
      <c r="B38" s="39"/>
      <c r="C38" s="92" t="s">
        <v>83</v>
      </c>
      <c r="D38" s="43" t="s">
        <v>116</v>
      </c>
      <c r="E38" s="3"/>
      <c r="F38" s="3"/>
      <c r="G38" s="43"/>
    </row>
    <row r="39" spans="1:7" ht="12.75">
      <c r="A39" s="39"/>
      <c r="B39" s="39"/>
      <c r="C39" s="92" t="s">
        <v>83</v>
      </c>
      <c r="D39" s="43" t="s">
        <v>117</v>
      </c>
      <c r="E39" s="3"/>
      <c r="F39" s="3"/>
      <c r="G39" s="43"/>
    </row>
    <row r="40" spans="1:7" ht="12.75">
      <c r="A40" s="39"/>
      <c r="B40" s="39"/>
      <c r="C40" s="92" t="s">
        <v>83</v>
      </c>
      <c r="D40" s="43" t="s">
        <v>118</v>
      </c>
      <c r="E40" s="3"/>
      <c r="F40" s="3"/>
      <c r="G40" s="43"/>
    </row>
    <row r="41" spans="1:7" ht="12.75">
      <c r="A41" s="39"/>
      <c r="B41" s="39"/>
      <c r="C41" s="92" t="s">
        <v>83</v>
      </c>
      <c r="D41" s="43" t="s">
        <v>119</v>
      </c>
      <c r="E41" s="3"/>
      <c r="F41" s="3"/>
      <c r="G41" s="43"/>
    </row>
    <row r="42" spans="1:7" ht="12.75">
      <c r="A42" s="39"/>
      <c r="B42" s="39"/>
      <c r="C42" s="92" t="s">
        <v>83</v>
      </c>
      <c r="D42" s="43" t="s">
        <v>0</v>
      </c>
      <c r="E42" s="3"/>
      <c r="F42" s="3"/>
      <c r="G42" s="43"/>
    </row>
    <row r="43" spans="1:7" ht="14" thickBot="1">
      <c r="A43" s="39"/>
      <c r="B43" s="45"/>
      <c r="C43" s="93" t="s">
        <v>83</v>
      </c>
      <c r="D43" s="46" t="s">
        <v>1</v>
      </c>
      <c r="E43" s="106"/>
      <c r="F43" s="106"/>
      <c r="G43" s="43"/>
    </row>
    <row r="44" spans="1:7" ht="14" thickBot="1">
      <c r="A44" s="39"/>
      <c r="B44" s="47"/>
      <c r="C44" s="47"/>
      <c r="D44" s="100" t="s">
        <v>2</v>
      </c>
      <c r="E44" s="112">
        <f>SUM(E36:E43)</f>
        <v>0</v>
      </c>
      <c r="F44" s="112">
        <f>SUM(F36:F43)</f>
        <v>0</v>
      </c>
      <c r="G44" s="43"/>
    </row>
    <row r="45" spans="1:7" ht="14" thickBot="1">
      <c r="A45" s="39"/>
      <c r="B45" s="47"/>
      <c r="C45" s="47"/>
      <c r="D45" s="47"/>
      <c r="E45" s="47"/>
      <c r="F45" s="47"/>
      <c r="G45" s="43"/>
    </row>
    <row r="46" spans="1:7" ht="14" thickBot="1">
      <c r="A46" s="39"/>
      <c r="B46" s="98" t="s">
        <v>3</v>
      </c>
      <c r="C46" s="102" t="s">
        <v>4</v>
      </c>
      <c r="D46" s="113"/>
      <c r="E46" s="112">
        <f>SUM(E32-E44)</f>
        <v>0</v>
      </c>
      <c r="F46" s="112">
        <f>SUM(F32-F44)</f>
        <v>0</v>
      </c>
      <c r="G46" s="104"/>
    </row>
    <row r="47" spans="1:7" ht="12.75">
      <c r="A47" s="39"/>
      <c r="B47" s="47"/>
      <c r="C47" s="47"/>
      <c r="D47" s="47"/>
      <c r="E47" s="47"/>
      <c r="F47" s="47"/>
      <c r="G47" s="43"/>
    </row>
    <row r="48" spans="1:7" ht="12.75">
      <c r="A48" s="39"/>
      <c r="B48" s="108" t="s">
        <v>5</v>
      </c>
      <c r="C48" s="91" t="s">
        <v>6</v>
      </c>
      <c r="D48" s="37"/>
      <c r="E48" s="53"/>
      <c r="F48" s="95"/>
      <c r="G48" s="43"/>
    </row>
    <row r="49" spans="1:7" ht="12.75">
      <c r="A49" s="39"/>
      <c r="B49" s="44"/>
      <c r="C49" s="37"/>
      <c r="D49" s="38" t="s">
        <v>7</v>
      </c>
      <c r="E49" s="3"/>
      <c r="F49" s="3"/>
      <c r="G49" s="43"/>
    </row>
    <row r="50" spans="1:7" ht="12.75">
      <c r="A50" s="39"/>
      <c r="B50" s="39"/>
      <c r="C50" s="92" t="s">
        <v>83</v>
      </c>
      <c r="D50" s="43" t="s">
        <v>8</v>
      </c>
      <c r="E50" s="3"/>
      <c r="F50" s="3"/>
      <c r="G50" s="43"/>
    </row>
    <row r="51" spans="1:7" ht="14" thickBot="1">
      <c r="A51" s="39"/>
      <c r="B51" s="45"/>
      <c r="C51" s="93" t="s">
        <v>95</v>
      </c>
      <c r="D51" s="46" t="s">
        <v>9</v>
      </c>
      <c r="E51" s="106"/>
      <c r="F51" s="106"/>
      <c r="G51" s="43"/>
    </row>
    <row r="52" spans="1:7" ht="14" thickBot="1">
      <c r="A52" s="39"/>
      <c r="B52" s="47"/>
      <c r="C52" s="47"/>
      <c r="D52" s="109" t="s">
        <v>10</v>
      </c>
      <c r="E52" s="4">
        <f>SUM(E49+E50-E51)</f>
        <v>0</v>
      </c>
      <c r="F52" s="4">
        <f>SUM(F49:F51)</f>
        <v>0</v>
      </c>
      <c r="G52" s="43"/>
    </row>
    <row r="53" spans="1:7" ht="14" thickBot="1">
      <c r="A53" s="39"/>
      <c r="B53" s="47"/>
      <c r="C53" s="47"/>
      <c r="D53" s="47"/>
      <c r="E53" s="47"/>
      <c r="F53" s="47"/>
      <c r="G53" s="43"/>
    </row>
    <row r="54" spans="1:7" ht="14" thickBot="1">
      <c r="A54" s="39"/>
      <c r="B54" s="47"/>
      <c r="C54" s="105" t="s">
        <v>11</v>
      </c>
      <c r="D54" s="90"/>
      <c r="E54" s="4">
        <f>SUM(E3+E32+E52)</f>
        <v>0</v>
      </c>
      <c r="F54" s="4">
        <f>SUM(F3+F32+F52)</f>
        <v>0</v>
      </c>
      <c r="G54" s="43"/>
    </row>
    <row r="55" spans="1:7" ht="14" thickBot="1">
      <c r="A55" s="39"/>
      <c r="B55" s="47"/>
      <c r="C55" s="105" t="s">
        <v>12</v>
      </c>
      <c r="D55" s="90"/>
      <c r="E55" s="4">
        <f>SUM(E11+E19+E44)</f>
        <v>0</v>
      </c>
      <c r="F55" s="4">
        <f>SUM(F11+F19+F44)</f>
        <v>0</v>
      </c>
      <c r="G55" s="43"/>
    </row>
    <row r="56" spans="1:7" ht="12.75">
      <c r="A56" s="45"/>
      <c r="B56" s="48"/>
      <c r="C56" s="48"/>
      <c r="D56" s="48"/>
      <c r="E56" s="48"/>
      <c r="F56" s="48"/>
      <c r="G56" s="46"/>
    </row>
  </sheetData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8"/>
  <headerFooter>
    <oddHeader>&amp;C&amp;"Lubalin Graph,Normal"&amp;11ANALYSE DU BILAN AU 31 DÉCEMBRE 200..</oddHeader>
    <oddFooter>&amp;R&amp;"Lubalin Graph,Normal"&amp;9...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I62"/>
  <sheetViews>
    <sheetView workbookViewId="0" topLeftCell="A1">
      <selection activeCell="A41" sqref="A41"/>
    </sheetView>
  </sheetViews>
  <sheetFormatPr defaultColWidth="11.00390625" defaultRowHeight="12.75"/>
  <cols>
    <col min="1" max="1" width="2.375" style="2" customWidth="1"/>
    <col min="2" max="2" width="10.75390625" style="2" customWidth="1"/>
    <col min="3" max="3" width="33.375" style="2" customWidth="1"/>
    <col min="4" max="4" width="12.625" style="2" customWidth="1"/>
    <col min="5" max="6" width="10.75390625" style="2" customWidth="1"/>
    <col min="7" max="7" width="2.375" style="2" customWidth="1"/>
    <col min="8" max="16384" width="10.75390625" style="2" customWidth="1"/>
  </cols>
  <sheetData>
    <row r="2" spans="1:7" ht="12.75">
      <c r="A2" s="36" t="s">
        <v>13</v>
      </c>
      <c r="B2" s="37"/>
      <c r="C2" s="37"/>
      <c r="D2" s="37"/>
      <c r="E2" s="37"/>
      <c r="F2" s="37"/>
      <c r="G2" s="38"/>
    </row>
    <row r="3" spans="1:7" ht="21" customHeight="1">
      <c r="A3" s="39"/>
      <c r="B3" s="40" t="s">
        <v>14</v>
      </c>
      <c r="C3" s="41" t="s">
        <v>15</v>
      </c>
      <c r="D3" s="42" t="s">
        <v>16</v>
      </c>
      <c r="E3" s="42" t="s">
        <v>17</v>
      </c>
      <c r="F3" s="42" t="s">
        <v>18</v>
      </c>
      <c r="G3" s="43"/>
    </row>
    <row r="4" spans="1:7" ht="12.75">
      <c r="A4" s="39"/>
      <c r="B4" s="296">
        <v>74101</v>
      </c>
      <c r="C4" s="38"/>
      <c r="D4" s="3"/>
      <c r="E4" s="3"/>
      <c r="F4" s="3"/>
      <c r="G4" s="43"/>
    </row>
    <row r="5" spans="1:7" ht="12.75">
      <c r="A5" s="39"/>
      <c r="B5" s="297"/>
      <c r="C5" s="43"/>
      <c r="D5" s="3"/>
      <c r="E5" s="3"/>
      <c r="F5" s="3"/>
      <c r="G5" s="43"/>
    </row>
    <row r="6" spans="1:7" ht="12.75">
      <c r="A6" s="39"/>
      <c r="B6" s="297"/>
      <c r="C6" s="43"/>
      <c r="D6" s="3"/>
      <c r="E6" s="3"/>
      <c r="F6" s="3"/>
      <c r="G6" s="43"/>
    </row>
    <row r="7" spans="1:7" ht="12.75">
      <c r="A7" s="39"/>
      <c r="B7" s="297"/>
      <c r="C7" s="43"/>
      <c r="D7" s="3"/>
      <c r="E7" s="3"/>
      <c r="F7" s="3"/>
      <c r="G7" s="43"/>
    </row>
    <row r="8" spans="1:7" ht="12" thickBot="1">
      <c r="A8" s="39"/>
      <c r="B8" s="297"/>
      <c r="C8" s="43"/>
      <c r="D8" s="3"/>
      <c r="E8" s="3"/>
      <c r="F8" s="3"/>
      <c r="G8" s="43"/>
    </row>
    <row r="9" spans="1:7" ht="12" thickBot="1">
      <c r="A9" s="39"/>
      <c r="B9" s="49" t="s">
        <v>19</v>
      </c>
      <c r="C9" s="46"/>
      <c r="D9" s="4">
        <f>SUM(D4:D8)</f>
        <v>0</v>
      </c>
      <c r="E9" s="4"/>
      <c r="F9" s="4">
        <f>SUM(F4:F8)</f>
        <v>0</v>
      </c>
      <c r="G9" s="43"/>
    </row>
    <row r="10" spans="1:7" ht="12.75">
      <c r="A10" s="45"/>
      <c r="B10" s="269"/>
      <c r="C10" s="48"/>
      <c r="D10" s="48"/>
      <c r="E10" s="48"/>
      <c r="F10" s="48"/>
      <c r="G10" s="46"/>
    </row>
    <row r="12" spans="1:7" ht="12.75">
      <c r="A12" s="36" t="s">
        <v>20</v>
      </c>
      <c r="B12" s="37"/>
      <c r="C12" s="37"/>
      <c r="D12" s="37"/>
      <c r="E12" s="37"/>
      <c r="F12" s="37"/>
      <c r="G12" s="38"/>
    </row>
    <row r="13" spans="1:7" ht="21.75" customHeight="1">
      <c r="A13" s="36"/>
      <c r="B13" s="40" t="s">
        <v>14</v>
      </c>
      <c r="C13" s="41" t="s">
        <v>15</v>
      </c>
      <c r="D13" s="42" t="s">
        <v>16</v>
      </c>
      <c r="E13" s="42" t="s">
        <v>17</v>
      </c>
      <c r="F13" s="42" t="s">
        <v>18</v>
      </c>
      <c r="G13" s="38"/>
    </row>
    <row r="14" spans="1:7" ht="12.75">
      <c r="A14" s="39"/>
      <c r="B14" s="296">
        <v>74111</v>
      </c>
      <c r="C14" s="38" t="s">
        <v>21</v>
      </c>
      <c r="D14" s="3"/>
      <c r="E14" s="3"/>
      <c r="F14" s="3"/>
      <c r="G14" s="43"/>
    </row>
    <row r="15" spans="1:7" ht="12.75">
      <c r="A15" s="39"/>
      <c r="B15" s="297">
        <v>74112</v>
      </c>
      <c r="C15" s="43" t="s">
        <v>22</v>
      </c>
      <c r="D15" s="3"/>
      <c r="E15" s="3"/>
      <c r="F15" s="3"/>
      <c r="G15" s="43"/>
    </row>
    <row r="16" spans="1:7" ht="12.75">
      <c r="A16" s="39"/>
      <c r="B16" s="297">
        <v>74115</v>
      </c>
      <c r="C16" s="43" t="s">
        <v>23</v>
      </c>
      <c r="D16" s="3"/>
      <c r="E16" s="3"/>
      <c r="F16" s="3"/>
      <c r="G16" s="43"/>
    </row>
    <row r="17" spans="1:7" ht="12.75">
      <c r="A17" s="39"/>
      <c r="B17" s="297">
        <v>74116</v>
      </c>
      <c r="C17" s="43" t="s">
        <v>24</v>
      </c>
      <c r="D17" s="3"/>
      <c r="E17" s="3"/>
      <c r="F17" s="3"/>
      <c r="G17" s="43"/>
    </row>
    <row r="18" spans="1:7" ht="12.75">
      <c r="A18" s="39"/>
      <c r="B18" s="297">
        <v>74117</v>
      </c>
      <c r="C18" s="43" t="s">
        <v>25</v>
      </c>
      <c r="D18" s="3"/>
      <c r="E18" s="3"/>
      <c r="F18" s="3"/>
      <c r="G18" s="43"/>
    </row>
    <row r="19" spans="1:8" ht="12" thickBot="1">
      <c r="A19" s="39"/>
      <c r="B19" s="297" t="s">
        <v>26</v>
      </c>
      <c r="C19" s="43" t="s">
        <v>27</v>
      </c>
      <c r="D19" s="3"/>
      <c r="E19" s="3"/>
      <c r="F19" s="106"/>
      <c r="G19" s="43"/>
      <c r="H19" s="1"/>
    </row>
    <row r="20" spans="1:7" ht="12" thickBot="1">
      <c r="A20" s="39"/>
      <c r="B20" s="45" t="s">
        <v>28</v>
      </c>
      <c r="C20" s="46"/>
      <c r="D20" s="4">
        <f>SUM(D14:D19)</f>
        <v>0</v>
      </c>
      <c r="E20" s="4"/>
      <c r="F20" s="4">
        <f>SUM(F14:F19)</f>
        <v>0</v>
      </c>
      <c r="G20" s="43"/>
    </row>
    <row r="21" spans="1:7" ht="12.75">
      <c r="A21" s="45"/>
      <c r="B21" s="48"/>
      <c r="C21" s="48"/>
      <c r="D21" s="48"/>
      <c r="E21" s="48"/>
      <c r="F21" s="48"/>
      <c r="G21" s="46"/>
    </row>
    <row r="22" spans="1:7" s="6" customFormat="1" ht="12.75">
      <c r="A22" s="5"/>
      <c r="B22" s="5"/>
      <c r="C22" s="5"/>
      <c r="D22" s="5"/>
      <c r="E22" s="5"/>
      <c r="F22" s="5"/>
      <c r="G22" s="5"/>
    </row>
    <row r="23" spans="1:7" ht="12.75">
      <c r="A23" s="36" t="s">
        <v>29</v>
      </c>
      <c r="B23" s="37"/>
      <c r="C23" s="37"/>
      <c r="D23" s="37"/>
      <c r="E23" s="37"/>
      <c r="F23" s="37"/>
      <c r="G23" s="38"/>
    </row>
    <row r="24" spans="1:7" ht="20" customHeight="1">
      <c r="A24" s="39"/>
      <c r="B24" s="40" t="s">
        <v>14</v>
      </c>
      <c r="C24" s="41" t="s">
        <v>15</v>
      </c>
      <c r="D24" s="42" t="s">
        <v>16</v>
      </c>
      <c r="E24" s="42" t="s">
        <v>17</v>
      </c>
      <c r="F24" s="42" t="s">
        <v>18</v>
      </c>
      <c r="G24" s="43"/>
    </row>
    <row r="25" spans="1:7" ht="12.75">
      <c r="A25" s="39"/>
      <c r="B25" s="296">
        <v>74121</v>
      </c>
      <c r="C25" s="38" t="s">
        <v>30</v>
      </c>
      <c r="D25" s="3"/>
      <c r="E25" s="3"/>
      <c r="F25" s="3"/>
      <c r="G25" s="43"/>
    </row>
    <row r="26" spans="1:7" ht="12.75">
      <c r="A26" s="39"/>
      <c r="B26" s="297">
        <v>74122</v>
      </c>
      <c r="C26" s="43" t="s">
        <v>31</v>
      </c>
      <c r="D26" s="3"/>
      <c r="E26" s="3"/>
      <c r="F26" s="3"/>
      <c r="G26" s="43"/>
    </row>
    <row r="27" spans="1:7" ht="12.75">
      <c r="A27" s="39"/>
      <c r="B27" s="297">
        <v>74123</v>
      </c>
      <c r="C27" s="43" t="s">
        <v>31</v>
      </c>
      <c r="D27" s="3"/>
      <c r="E27" s="3"/>
      <c r="F27" s="3"/>
      <c r="G27" s="43"/>
    </row>
    <row r="28" spans="1:7" ht="12" thickBot="1">
      <c r="A28" s="39"/>
      <c r="B28" s="297" t="s">
        <v>26</v>
      </c>
      <c r="C28" s="43" t="s">
        <v>27</v>
      </c>
      <c r="D28" s="3"/>
      <c r="E28" s="3"/>
      <c r="F28" s="3"/>
      <c r="G28" s="43"/>
    </row>
    <row r="29" spans="1:7" ht="12" thickBot="1">
      <c r="A29" s="39"/>
      <c r="B29" s="45" t="s">
        <v>32</v>
      </c>
      <c r="C29" s="46"/>
      <c r="D29" s="4">
        <f>SUM(D25:D28)</f>
        <v>0</v>
      </c>
      <c r="E29" s="4"/>
      <c r="F29" s="4">
        <f>SUM(F25:F28)</f>
        <v>0</v>
      </c>
      <c r="G29" s="43"/>
    </row>
    <row r="30" spans="1:7" ht="12.75">
      <c r="A30" s="45"/>
      <c r="B30" s="48"/>
      <c r="C30" s="48"/>
      <c r="D30" s="48"/>
      <c r="E30" s="48"/>
      <c r="F30" s="48"/>
      <c r="G30" s="46"/>
    </row>
    <row r="31" spans="1:7" s="6" customFormat="1" ht="12.75">
      <c r="A31" s="5"/>
      <c r="B31" s="5"/>
      <c r="C31" s="5"/>
      <c r="D31" s="5"/>
      <c r="E31" s="5"/>
      <c r="F31" s="5"/>
      <c r="G31" s="5"/>
    </row>
    <row r="32" spans="1:7" ht="12.75">
      <c r="A32" s="36" t="s">
        <v>33</v>
      </c>
      <c r="B32" s="37"/>
      <c r="C32" s="37"/>
      <c r="D32" s="37"/>
      <c r="E32" s="37"/>
      <c r="F32" s="37"/>
      <c r="G32" s="38"/>
    </row>
    <row r="33" spans="1:7" ht="21" customHeight="1">
      <c r="A33" s="39"/>
      <c r="B33" s="40" t="s">
        <v>14</v>
      </c>
      <c r="C33" s="41" t="s">
        <v>15</v>
      </c>
      <c r="D33" s="42" t="s">
        <v>16</v>
      </c>
      <c r="E33" s="42" t="s">
        <v>17</v>
      </c>
      <c r="F33" s="42" t="s">
        <v>18</v>
      </c>
      <c r="G33" s="43"/>
    </row>
    <row r="34" spans="1:7" ht="12.75">
      <c r="A34" s="39"/>
      <c r="B34" s="296">
        <v>74131</v>
      </c>
      <c r="C34" s="38" t="s">
        <v>34</v>
      </c>
      <c r="D34" s="3"/>
      <c r="E34" s="3"/>
      <c r="F34" s="3"/>
      <c r="G34" s="43"/>
    </row>
    <row r="35" spans="1:7" ht="12.75">
      <c r="A35" s="39"/>
      <c r="B35" s="297">
        <v>74132</v>
      </c>
      <c r="C35" s="43" t="s">
        <v>31</v>
      </c>
      <c r="D35" s="3"/>
      <c r="E35" s="3"/>
      <c r="F35" s="3"/>
      <c r="G35" s="43"/>
    </row>
    <row r="36" spans="1:7" ht="12.75">
      <c r="A36" s="39"/>
      <c r="B36" s="297">
        <v>74133</v>
      </c>
      <c r="C36" s="43" t="s">
        <v>31</v>
      </c>
      <c r="D36" s="3"/>
      <c r="E36" s="3"/>
      <c r="F36" s="3"/>
      <c r="G36" s="43"/>
    </row>
    <row r="37" spans="1:7" ht="12" thickBot="1">
      <c r="A37" s="39"/>
      <c r="B37" s="297" t="s">
        <v>26</v>
      </c>
      <c r="C37" s="43" t="s">
        <v>27</v>
      </c>
      <c r="D37" s="3"/>
      <c r="E37" s="3"/>
      <c r="F37" s="3"/>
      <c r="G37" s="43"/>
    </row>
    <row r="38" spans="1:9" ht="12" thickBot="1">
      <c r="A38" s="39"/>
      <c r="B38" s="45" t="s">
        <v>35</v>
      </c>
      <c r="C38" s="46"/>
      <c r="D38" s="4">
        <f>SUM(D34:D37)</f>
        <v>0</v>
      </c>
      <c r="E38" s="4"/>
      <c r="F38" s="4">
        <f>SUM(F34:F37)</f>
        <v>0</v>
      </c>
      <c r="G38" s="43"/>
      <c r="I38" s="5"/>
    </row>
    <row r="39" spans="1:7" ht="12.75">
      <c r="A39" s="45"/>
      <c r="B39" s="48"/>
      <c r="C39" s="48"/>
      <c r="D39" s="48"/>
      <c r="E39" s="48"/>
      <c r="F39" s="48"/>
      <c r="G39" s="46"/>
    </row>
    <row r="40" spans="1:7" s="6" customFormat="1" ht="14" customHeight="1">
      <c r="A40" s="5"/>
      <c r="B40" s="5"/>
      <c r="C40" s="5"/>
      <c r="D40" s="5"/>
      <c r="E40" s="5"/>
      <c r="F40" s="5"/>
      <c r="G40" s="5"/>
    </row>
    <row r="41" spans="1:7" ht="12.75">
      <c r="A41" s="36" t="s">
        <v>181</v>
      </c>
      <c r="B41" s="37"/>
      <c r="C41" s="37"/>
      <c r="D41" s="37"/>
      <c r="E41" s="37"/>
      <c r="F41" s="37"/>
      <c r="G41" s="38"/>
    </row>
    <row r="42" spans="1:7" ht="20" customHeight="1">
      <c r="A42" s="39"/>
      <c r="B42" s="40" t="s">
        <v>14</v>
      </c>
      <c r="C42" s="41" t="s">
        <v>15</v>
      </c>
      <c r="D42" s="42" t="s">
        <v>16</v>
      </c>
      <c r="E42" s="42" t="s">
        <v>17</v>
      </c>
      <c r="F42" s="42" t="s">
        <v>18</v>
      </c>
      <c r="G42" s="43"/>
    </row>
    <row r="43" spans="1:7" ht="12.75">
      <c r="A43" s="39"/>
      <c r="B43" s="296">
        <v>74141</v>
      </c>
      <c r="C43" s="38" t="s">
        <v>182</v>
      </c>
      <c r="D43" s="3"/>
      <c r="E43" s="3"/>
      <c r="F43" s="3"/>
      <c r="G43" s="43"/>
    </row>
    <row r="44" spans="1:7" ht="12.75">
      <c r="A44" s="39"/>
      <c r="B44" s="297">
        <v>74142</v>
      </c>
      <c r="C44" s="43" t="s">
        <v>183</v>
      </c>
      <c r="D44" s="3"/>
      <c r="E44" s="3"/>
      <c r="F44" s="3"/>
      <c r="G44" s="43"/>
    </row>
    <row r="45" spans="1:7" ht="12.75">
      <c r="A45" s="39"/>
      <c r="B45" s="297">
        <v>74143</v>
      </c>
      <c r="C45" s="43" t="s">
        <v>31</v>
      </c>
      <c r="D45" s="3"/>
      <c r="E45" s="3"/>
      <c r="F45" s="3"/>
      <c r="G45" s="43"/>
    </row>
    <row r="46" spans="1:7" ht="12.75">
      <c r="A46" s="39"/>
      <c r="B46" s="297">
        <v>74144</v>
      </c>
      <c r="C46" s="43" t="s">
        <v>31</v>
      </c>
      <c r="D46" s="3"/>
      <c r="E46" s="3"/>
      <c r="F46" s="3"/>
      <c r="G46" s="43"/>
    </row>
    <row r="47" spans="1:7" ht="12" thickBot="1">
      <c r="A47" s="39"/>
      <c r="B47" s="297" t="s">
        <v>26</v>
      </c>
      <c r="C47" s="43" t="s">
        <v>27</v>
      </c>
      <c r="D47" s="3"/>
      <c r="E47" s="3"/>
      <c r="F47" s="3"/>
      <c r="G47" s="43"/>
    </row>
    <row r="48" spans="1:7" ht="12" thickBot="1">
      <c r="A48" s="39"/>
      <c r="B48" s="49" t="s">
        <v>184</v>
      </c>
      <c r="C48" s="46"/>
      <c r="D48" s="4">
        <f>SUM(D43:D47)</f>
        <v>0</v>
      </c>
      <c r="E48" s="4"/>
      <c r="F48" s="4">
        <f>SUM(F43:F47)</f>
        <v>0</v>
      </c>
      <c r="G48" s="43"/>
    </row>
    <row r="49" spans="1:7" ht="12.75">
      <c r="A49" s="45"/>
      <c r="B49" s="48"/>
      <c r="C49" s="48"/>
      <c r="D49" s="48"/>
      <c r="E49" s="48"/>
      <c r="F49" s="48"/>
      <c r="G49" s="46"/>
    </row>
    <row r="50" spans="1:7" s="6" customFormat="1" ht="12.75">
      <c r="A50" s="5"/>
      <c r="B50" s="5"/>
      <c r="C50" s="5"/>
      <c r="D50" s="5"/>
      <c r="E50" s="5"/>
      <c r="F50" s="5"/>
      <c r="G50" s="5"/>
    </row>
    <row r="51" spans="1:7" ht="12.75">
      <c r="A51" s="36" t="s">
        <v>185</v>
      </c>
      <c r="B51" s="37"/>
      <c r="C51" s="37"/>
      <c r="D51" s="37"/>
      <c r="E51" s="37"/>
      <c r="F51" s="37"/>
      <c r="G51" s="38"/>
    </row>
    <row r="52" spans="1:7" ht="21" customHeight="1">
      <c r="A52" s="39"/>
      <c r="B52" s="40" t="s">
        <v>14</v>
      </c>
      <c r="C52" s="41" t="s">
        <v>15</v>
      </c>
      <c r="D52" s="42" t="s">
        <v>16</v>
      </c>
      <c r="E52" s="42" t="s">
        <v>17</v>
      </c>
      <c r="F52" s="42" t="s">
        <v>18</v>
      </c>
      <c r="G52" s="43"/>
    </row>
    <row r="53" spans="1:7" ht="12.75">
      <c r="A53" s="39"/>
      <c r="B53" s="296">
        <v>74191</v>
      </c>
      <c r="C53" s="38" t="s">
        <v>186</v>
      </c>
      <c r="D53" s="3"/>
      <c r="E53" s="3"/>
      <c r="F53" s="3"/>
      <c r="G53" s="43"/>
    </row>
    <row r="54" spans="1:7" ht="12.75">
      <c r="A54" s="39"/>
      <c r="B54" s="297">
        <v>74192</v>
      </c>
      <c r="C54" s="43" t="s">
        <v>187</v>
      </c>
      <c r="D54" s="3"/>
      <c r="E54" s="3"/>
      <c r="F54" s="3"/>
      <c r="G54" s="43"/>
    </row>
    <row r="55" spans="1:7" ht="12.75">
      <c r="A55" s="39"/>
      <c r="B55" s="297">
        <v>74193</v>
      </c>
      <c r="C55" s="43" t="s">
        <v>188</v>
      </c>
      <c r="D55" s="3"/>
      <c r="E55" s="3"/>
      <c r="F55" s="3"/>
      <c r="G55" s="43"/>
    </row>
    <row r="56" spans="1:7" ht="12.75">
      <c r="A56" s="39"/>
      <c r="B56" s="297">
        <v>74194</v>
      </c>
      <c r="C56" s="43" t="s">
        <v>189</v>
      </c>
      <c r="D56" s="3"/>
      <c r="E56" s="3"/>
      <c r="F56" s="3"/>
      <c r="G56" s="43"/>
    </row>
    <row r="57" spans="1:7" ht="12.75">
      <c r="A57" s="39"/>
      <c r="B57" s="297">
        <v>74195</v>
      </c>
      <c r="C57" s="43" t="s">
        <v>190</v>
      </c>
      <c r="D57" s="3"/>
      <c r="E57" s="3"/>
      <c r="F57" s="3"/>
      <c r="G57" s="43"/>
    </row>
    <row r="58" spans="1:7" ht="12.75">
      <c r="A58" s="39"/>
      <c r="B58" s="297">
        <v>74196</v>
      </c>
      <c r="C58" s="43" t="s">
        <v>191</v>
      </c>
      <c r="D58" s="3"/>
      <c r="E58" s="3"/>
      <c r="F58" s="3"/>
      <c r="G58" s="43"/>
    </row>
    <row r="59" spans="1:7" ht="12.75">
      <c r="A59" s="39"/>
      <c r="B59" s="297">
        <v>74197</v>
      </c>
      <c r="C59" s="43" t="s">
        <v>192</v>
      </c>
      <c r="D59" s="3"/>
      <c r="E59" s="3"/>
      <c r="F59" s="3"/>
      <c r="G59" s="43"/>
    </row>
    <row r="60" spans="1:7" ht="12" thickBot="1">
      <c r="A60" s="39"/>
      <c r="B60" s="297">
        <v>74199</v>
      </c>
      <c r="C60" s="43" t="s">
        <v>193</v>
      </c>
      <c r="D60" s="3"/>
      <c r="E60" s="3"/>
      <c r="F60" s="3"/>
      <c r="G60" s="43"/>
    </row>
    <row r="61" spans="1:7" ht="12" thickBot="1">
      <c r="A61" s="39"/>
      <c r="B61" s="45" t="s">
        <v>194</v>
      </c>
      <c r="C61" s="46"/>
      <c r="D61" s="4">
        <f>SUM(D53:D60)</f>
        <v>0</v>
      </c>
      <c r="E61" s="4"/>
      <c r="F61" s="4">
        <f>SUM(F53:F60)</f>
        <v>0</v>
      </c>
      <c r="G61" s="43"/>
    </row>
    <row r="62" spans="1:7" ht="12.75">
      <c r="A62" s="45"/>
      <c r="B62" s="48"/>
      <c r="C62" s="48"/>
      <c r="D62" s="48"/>
      <c r="E62" s="48"/>
      <c r="F62" s="48"/>
      <c r="G62" s="46"/>
    </row>
  </sheetData>
  <printOptions horizontalCentered="1"/>
  <pageMargins left="0.3937007874015748" right="0.3937007874015748" top="0.91" bottom="0.6692913385826772" header="0.4330708661417323" footer="0.4330708661417323"/>
  <pageSetup horizontalDpi="600" verticalDpi="600" orientation="portrait" paperSize="9" scale="88"/>
  <headerFooter>
    <oddHeader>&amp;CTABLEAU DES SUBVENTIONS ET AIDES DE L'EXERCICE "N"</oddHeader>
    <oddFooter>&amp;R&amp;"Lubalin Graph,Normal"&amp;9...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M135"/>
  <sheetViews>
    <sheetView tabSelected="1" zoomScale="150" zoomScaleNormal="150" workbookViewId="0" topLeftCell="A12">
      <selection activeCell="I49" sqref="I49"/>
    </sheetView>
  </sheetViews>
  <sheetFormatPr defaultColWidth="11.00390625" defaultRowHeight="12.75" customHeight="1"/>
  <cols>
    <col min="1" max="1" width="1.37890625" style="7" customWidth="1"/>
    <col min="2" max="2" width="13.00390625" style="7" customWidth="1"/>
    <col min="3" max="3" width="20.625" style="7" customWidth="1"/>
    <col min="4" max="4" width="7.75390625" style="7" customWidth="1"/>
    <col min="5" max="5" width="2.75390625" style="7" customWidth="1"/>
    <col min="6" max="6" width="6.25390625" style="7" customWidth="1"/>
    <col min="7" max="7" width="2.75390625" style="7" customWidth="1"/>
    <col min="8" max="8" width="7.75390625" style="7" customWidth="1"/>
    <col min="9" max="9" width="3.00390625" style="13" customWidth="1"/>
    <col min="10" max="10" width="7.625" style="7" customWidth="1"/>
    <col min="11" max="11" width="2.625" style="13" customWidth="1"/>
    <col min="12" max="12" width="8.375" style="7" customWidth="1"/>
    <col min="13" max="13" width="1.25" style="7" customWidth="1"/>
    <col min="14" max="16384" width="10.75390625" style="7" customWidth="1"/>
  </cols>
  <sheetData>
    <row r="1" ht="12.75" customHeight="1" thickBot="1"/>
    <row r="2" spans="1:11" ht="12.75" customHeight="1">
      <c r="A2" s="64" t="s">
        <v>195</v>
      </c>
      <c r="B2" s="58"/>
      <c r="C2" s="58"/>
      <c r="D2" s="58"/>
      <c r="E2" s="58"/>
      <c r="F2" s="58"/>
      <c r="G2" s="58"/>
      <c r="H2" s="58"/>
      <c r="I2" s="59"/>
      <c r="J2" s="8"/>
      <c r="K2" s="12"/>
    </row>
    <row r="3" spans="1:11" ht="12.75" customHeight="1">
      <c r="A3" s="65"/>
      <c r="B3" s="21" t="s">
        <v>196</v>
      </c>
      <c r="C3" s="22"/>
      <c r="D3" s="22"/>
      <c r="E3" s="22"/>
      <c r="F3" s="23" t="s">
        <v>197</v>
      </c>
      <c r="G3" s="23"/>
      <c r="H3" s="22"/>
      <c r="I3" s="60"/>
      <c r="J3" s="8"/>
      <c r="K3" s="12"/>
    </row>
    <row r="4" spans="1:11" ht="12.75" customHeight="1">
      <c r="A4" s="65"/>
      <c r="B4" s="22"/>
      <c r="C4" s="22" t="s">
        <v>198</v>
      </c>
      <c r="D4" s="22"/>
      <c r="E4" s="22"/>
      <c r="F4" s="14"/>
      <c r="G4" s="25" t="s">
        <v>199</v>
      </c>
      <c r="H4" s="22"/>
      <c r="I4" s="66"/>
      <c r="J4" s="8"/>
      <c r="K4" s="12"/>
    </row>
    <row r="5" spans="1:11" ht="12.75" customHeight="1">
      <c r="A5" s="65"/>
      <c r="B5" s="22"/>
      <c r="C5" s="35" t="s">
        <v>200</v>
      </c>
      <c r="D5" s="22"/>
      <c r="E5" s="22"/>
      <c r="F5" s="14"/>
      <c r="G5" s="50" t="s">
        <v>201</v>
      </c>
      <c r="H5" s="22"/>
      <c r="I5" s="66"/>
      <c r="J5" s="8"/>
      <c r="K5" s="12"/>
    </row>
    <row r="6" spans="1:11" ht="12.75" customHeight="1">
      <c r="A6" s="65"/>
      <c r="B6" s="22"/>
      <c r="C6" s="35" t="s">
        <v>202</v>
      </c>
      <c r="D6" s="22"/>
      <c r="E6" s="22"/>
      <c r="F6" s="14"/>
      <c r="G6" s="50" t="s">
        <v>203</v>
      </c>
      <c r="H6" s="22"/>
      <c r="I6" s="66"/>
      <c r="J6" s="8"/>
      <c r="K6" s="12"/>
    </row>
    <row r="7" spans="1:11" ht="12.75" customHeight="1">
      <c r="A7" s="65"/>
      <c r="B7" s="22"/>
      <c r="C7" s="22" t="s">
        <v>204</v>
      </c>
      <c r="D7" s="22"/>
      <c r="E7" s="22"/>
      <c r="F7" s="14"/>
      <c r="G7" s="25" t="s">
        <v>205</v>
      </c>
      <c r="H7" s="22"/>
      <c r="I7" s="66"/>
      <c r="J7" s="8"/>
      <c r="K7" s="12"/>
    </row>
    <row r="8" spans="1:11" ht="12.75" customHeight="1">
      <c r="A8" s="65"/>
      <c r="B8" s="22"/>
      <c r="C8" s="22" t="s">
        <v>206</v>
      </c>
      <c r="D8" s="22"/>
      <c r="E8" s="22"/>
      <c r="F8" s="14"/>
      <c r="G8" s="25" t="s">
        <v>207</v>
      </c>
      <c r="H8" s="22"/>
      <c r="I8" s="66"/>
      <c r="J8" s="8"/>
      <c r="K8" s="12"/>
    </row>
    <row r="9" spans="1:11" ht="12.75" customHeight="1">
      <c r="A9" s="65"/>
      <c r="B9" s="22"/>
      <c r="C9" s="22" t="s">
        <v>208</v>
      </c>
      <c r="D9" s="22"/>
      <c r="E9" s="22"/>
      <c r="F9" s="14"/>
      <c r="G9" s="25" t="s">
        <v>209</v>
      </c>
      <c r="H9" s="22"/>
      <c r="I9" s="66"/>
      <c r="J9" s="8"/>
      <c r="K9" s="12"/>
    </row>
    <row r="10" spans="1:11" ht="12.75" customHeight="1">
      <c r="A10" s="65"/>
      <c r="B10" s="22"/>
      <c r="C10" s="25" t="s">
        <v>210</v>
      </c>
      <c r="D10" s="22"/>
      <c r="E10" s="22"/>
      <c r="F10" s="14"/>
      <c r="G10" s="25" t="s">
        <v>211</v>
      </c>
      <c r="H10" s="22"/>
      <c r="I10" s="66"/>
      <c r="J10" s="8"/>
      <c r="K10" s="12"/>
    </row>
    <row r="11" spans="1:11" ht="12.75" customHeight="1">
      <c r="A11" s="65"/>
      <c r="B11" s="22"/>
      <c r="C11" s="22" t="s">
        <v>212</v>
      </c>
      <c r="D11" s="22"/>
      <c r="E11" s="22"/>
      <c r="F11" s="22"/>
      <c r="G11" s="27"/>
      <c r="H11" s="22"/>
      <c r="I11" s="66"/>
      <c r="J11" s="8"/>
      <c r="K11" s="12"/>
    </row>
    <row r="12" spans="1:11" ht="12.75" customHeight="1" thickBot="1">
      <c r="A12" s="65"/>
      <c r="B12" s="22"/>
      <c r="C12" s="22"/>
      <c r="D12" s="22"/>
      <c r="E12" s="22"/>
      <c r="F12" s="22"/>
      <c r="G12" s="27"/>
      <c r="H12" s="22"/>
      <c r="I12" s="66"/>
      <c r="J12" s="8"/>
      <c r="K12" s="12"/>
    </row>
    <row r="13" spans="1:11" ht="12.75" customHeight="1" thickBot="1">
      <c r="A13" s="65"/>
      <c r="B13" s="22"/>
      <c r="C13" s="22"/>
      <c r="D13" s="28" t="s">
        <v>213</v>
      </c>
      <c r="E13" s="28"/>
      <c r="F13" s="33">
        <f>SUM(F4:F10)</f>
        <v>0</v>
      </c>
      <c r="G13" s="27" t="s">
        <v>214</v>
      </c>
      <c r="H13" s="22"/>
      <c r="I13" s="66"/>
      <c r="J13" s="8"/>
      <c r="K13" s="12"/>
    </row>
    <row r="14" spans="1:11" ht="12.75" customHeight="1">
      <c r="A14" s="65"/>
      <c r="B14" s="22"/>
      <c r="C14" s="22"/>
      <c r="D14" s="22"/>
      <c r="E14" s="22"/>
      <c r="F14" s="22"/>
      <c r="G14" s="22"/>
      <c r="H14" s="22"/>
      <c r="I14" s="66"/>
      <c r="J14" s="8"/>
      <c r="K14" s="12"/>
    </row>
    <row r="15" spans="1:11" ht="12.75" customHeight="1">
      <c r="A15" s="65"/>
      <c r="B15" s="21" t="s">
        <v>215</v>
      </c>
      <c r="C15" s="22"/>
      <c r="D15" s="23" t="s">
        <v>216</v>
      </c>
      <c r="E15" s="23"/>
      <c r="F15" s="27"/>
      <c r="G15" s="27"/>
      <c r="H15" s="22"/>
      <c r="I15" s="60"/>
      <c r="J15" s="8"/>
      <c r="K15" s="12"/>
    </row>
    <row r="16" spans="1:11" ht="12.75" customHeight="1">
      <c r="A16" s="65"/>
      <c r="B16" s="22"/>
      <c r="C16" s="22" t="s">
        <v>217</v>
      </c>
      <c r="D16" s="32"/>
      <c r="E16" s="25" t="s">
        <v>218</v>
      </c>
      <c r="F16" s="22"/>
      <c r="G16" s="22"/>
      <c r="H16" s="31"/>
      <c r="I16" s="67" t="s">
        <v>219</v>
      </c>
      <c r="J16" s="8"/>
      <c r="K16" s="12"/>
    </row>
    <row r="17" spans="1:11" ht="12.75" customHeight="1">
      <c r="A17" s="65"/>
      <c r="B17" s="22"/>
      <c r="C17" s="35" t="s">
        <v>220</v>
      </c>
      <c r="D17" s="32"/>
      <c r="E17" s="50" t="s">
        <v>221</v>
      </c>
      <c r="F17" s="22"/>
      <c r="G17" s="22"/>
      <c r="H17" s="22"/>
      <c r="I17" s="60"/>
      <c r="J17" s="8"/>
      <c r="K17" s="12"/>
    </row>
    <row r="18" spans="1:11" ht="12.75" customHeight="1">
      <c r="A18" s="65"/>
      <c r="B18" s="22"/>
      <c r="C18" s="35" t="s">
        <v>222</v>
      </c>
      <c r="D18" s="32"/>
      <c r="E18" s="50" t="s">
        <v>223</v>
      </c>
      <c r="F18" s="22"/>
      <c r="G18" s="22"/>
      <c r="H18" s="22"/>
      <c r="I18" s="67"/>
      <c r="J18" s="8"/>
      <c r="K18" s="12"/>
    </row>
    <row r="19" spans="1:11" ht="12.75" customHeight="1">
      <c r="A19" s="65"/>
      <c r="B19" s="22"/>
      <c r="C19" s="22" t="s">
        <v>224</v>
      </c>
      <c r="D19" s="32"/>
      <c r="E19" s="25" t="s">
        <v>225</v>
      </c>
      <c r="F19" s="14"/>
      <c r="G19" s="323" t="s">
        <v>37</v>
      </c>
      <c r="H19" s="22"/>
      <c r="I19" s="67"/>
      <c r="J19" s="8"/>
      <c r="K19" s="12"/>
    </row>
    <row r="20" spans="1:11" ht="12.75" customHeight="1">
      <c r="A20" s="65"/>
      <c r="B20" s="22"/>
      <c r="C20" s="22" t="s">
        <v>38</v>
      </c>
      <c r="D20" s="32"/>
      <c r="E20" s="25" t="s">
        <v>39</v>
      </c>
      <c r="F20" s="22"/>
      <c r="G20" s="22"/>
      <c r="H20" s="22"/>
      <c r="I20" s="67"/>
      <c r="J20" s="8"/>
      <c r="K20" s="12"/>
    </row>
    <row r="21" spans="1:11" ht="12.75" customHeight="1">
      <c r="A21" s="65"/>
      <c r="B21" s="22"/>
      <c r="C21" s="349" t="s">
        <v>40</v>
      </c>
      <c r="D21" s="32"/>
      <c r="E21" s="25" t="s">
        <v>41</v>
      </c>
      <c r="F21" s="22"/>
      <c r="G21" s="22"/>
      <c r="H21" s="22"/>
      <c r="I21" s="67"/>
      <c r="J21" s="8"/>
      <c r="K21" s="12"/>
    </row>
    <row r="22" spans="1:11" ht="12.75" customHeight="1" thickBot="1">
      <c r="A22" s="65"/>
      <c r="B22" s="22"/>
      <c r="C22" s="22" t="s">
        <v>42</v>
      </c>
      <c r="D22" s="32"/>
      <c r="E22" s="25" t="s">
        <v>43</v>
      </c>
      <c r="F22" s="22"/>
      <c r="G22" s="22"/>
      <c r="H22" s="22"/>
      <c r="I22" s="67"/>
      <c r="J22" s="8"/>
      <c r="K22" s="12"/>
    </row>
    <row r="23" spans="1:11" ht="12.75" customHeight="1" thickBot="1">
      <c r="A23" s="65"/>
      <c r="B23" s="22"/>
      <c r="C23" s="28" t="s">
        <v>44</v>
      </c>
      <c r="D23" s="33">
        <f>SUM(D16:D22)</f>
        <v>0</v>
      </c>
      <c r="E23" s="27" t="s">
        <v>45</v>
      </c>
      <c r="F23" s="22"/>
      <c r="G23" s="22"/>
      <c r="H23" s="22"/>
      <c r="I23" s="67"/>
      <c r="J23" s="8"/>
      <c r="K23" s="12"/>
    </row>
    <row r="24" spans="1:11" ht="12.75" customHeight="1">
      <c r="A24" s="65"/>
      <c r="B24" s="22"/>
      <c r="C24" s="28"/>
      <c r="D24" s="22"/>
      <c r="E24" s="22"/>
      <c r="F24" s="27"/>
      <c r="G24" s="27"/>
      <c r="H24" s="22"/>
      <c r="I24" s="67"/>
      <c r="J24" s="8"/>
      <c r="K24" s="12"/>
    </row>
    <row r="25" spans="1:11" ht="12.75" customHeight="1">
      <c r="A25" s="65"/>
      <c r="B25" s="22"/>
      <c r="C25" s="28"/>
      <c r="D25" s="22"/>
      <c r="E25" s="22"/>
      <c r="F25" s="27"/>
      <c r="G25" s="27"/>
      <c r="H25" s="22"/>
      <c r="I25" s="67"/>
      <c r="J25" s="8"/>
      <c r="K25" s="12"/>
    </row>
    <row r="26" spans="1:11" ht="12.75" customHeight="1">
      <c r="A26" s="65"/>
      <c r="B26" s="22"/>
      <c r="C26" s="22"/>
      <c r="D26" s="23" t="s">
        <v>216</v>
      </c>
      <c r="E26" s="23"/>
      <c r="F26" s="23" t="s">
        <v>197</v>
      </c>
      <c r="G26" s="23"/>
      <c r="H26" s="22"/>
      <c r="I26" s="67"/>
      <c r="J26" s="8"/>
      <c r="K26" s="12"/>
    </row>
    <row r="27" spans="1:11" ht="12.75" customHeight="1">
      <c r="A27" s="65"/>
      <c r="B27" s="21" t="s">
        <v>46</v>
      </c>
      <c r="C27" s="28"/>
      <c r="D27" s="32"/>
      <c r="E27" s="27" t="s">
        <v>47</v>
      </c>
      <c r="F27" s="32"/>
      <c r="G27" s="27" t="s">
        <v>48</v>
      </c>
      <c r="H27" s="22"/>
      <c r="I27" s="67"/>
      <c r="J27" s="8"/>
      <c r="K27" s="12"/>
    </row>
    <row r="28" spans="1:11" ht="12.75" customHeight="1">
      <c r="A28" s="65"/>
      <c r="B28" s="316"/>
      <c r="C28" s="315"/>
      <c r="D28" s="22"/>
      <c r="E28" s="22"/>
      <c r="F28" s="22"/>
      <c r="G28" s="22"/>
      <c r="H28" s="22"/>
      <c r="I28" s="67"/>
      <c r="J28" s="8"/>
      <c r="K28" s="12"/>
    </row>
    <row r="29" spans="1:11" ht="12.75" customHeight="1">
      <c r="A29" s="65"/>
      <c r="B29" s="317" t="s">
        <v>49</v>
      </c>
      <c r="C29" s="316"/>
      <c r="D29" s="32"/>
      <c r="E29" s="27" t="s">
        <v>50</v>
      </c>
      <c r="F29" s="32"/>
      <c r="G29" s="27" t="s">
        <v>51</v>
      </c>
      <c r="H29" s="22"/>
      <c r="I29" s="60"/>
      <c r="J29" s="8"/>
      <c r="K29" s="12"/>
    </row>
    <row r="30" spans="1:11" ht="12.75" customHeight="1" thickBot="1">
      <c r="A30" s="65"/>
      <c r="B30" s="317" t="s">
        <v>52</v>
      </c>
      <c r="C30" s="301"/>
      <c r="D30" s="22"/>
      <c r="E30" s="22"/>
      <c r="F30" s="22"/>
      <c r="G30" s="22"/>
      <c r="H30" s="22"/>
      <c r="I30" s="60"/>
      <c r="J30" s="8"/>
      <c r="K30" s="12"/>
    </row>
    <row r="31" spans="1:11" ht="12.75" customHeight="1" thickBot="1">
      <c r="A31" s="65"/>
      <c r="B31" s="21" t="s">
        <v>53</v>
      </c>
      <c r="C31" s="28" t="s">
        <v>54</v>
      </c>
      <c r="D31" s="33">
        <f>D23+D27+D29</f>
        <v>0</v>
      </c>
      <c r="E31" s="22"/>
      <c r="F31" s="33">
        <f>F13+F27+F29+F19</f>
        <v>0</v>
      </c>
      <c r="G31" s="21" t="s">
        <v>55</v>
      </c>
      <c r="H31" s="22"/>
      <c r="I31" s="23"/>
      <c r="J31" s="78"/>
      <c r="K31" s="79"/>
    </row>
    <row r="32" spans="1:11" ht="9" customHeight="1" thickBot="1">
      <c r="A32" s="65"/>
      <c r="B32" s="22"/>
      <c r="C32" s="28"/>
      <c r="D32" s="22"/>
      <c r="E32" s="22"/>
      <c r="F32" s="21"/>
      <c r="G32" s="21"/>
      <c r="H32" s="21"/>
      <c r="I32" s="23"/>
      <c r="J32" s="22"/>
      <c r="K32" s="60"/>
    </row>
    <row r="33" spans="1:11" ht="16" customHeight="1" thickBot="1">
      <c r="A33" s="65"/>
      <c r="B33" s="22"/>
      <c r="C33" s="22"/>
      <c r="D33" s="22"/>
      <c r="E33" s="22"/>
      <c r="F33" s="22"/>
      <c r="G33" s="22"/>
      <c r="H33" s="22"/>
      <c r="I33" s="28" t="s">
        <v>56</v>
      </c>
      <c r="J33" s="15">
        <f>F31-D31</f>
        <v>0</v>
      </c>
      <c r="K33" s="68" t="s">
        <v>89</v>
      </c>
    </row>
    <row r="34" spans="1:11" ht="12.75" customHeight="1" thickBot="1">
      <c r="A34" s="69"/>
      <c r="B34" s="61"/>
      <c r="C34" s="61"/>
      <c r="D34" s="70"/>
      <c r="E34" s="70"/>
      <c r="F34" s="61"/>
      <c r="G34" s="61"/>
      <c r="H34" s="61"/>
      <c r="I34" s="71"/>
      <c r="J34" s="61"/>
      <c r="K34" s="62"/>
    </row>
    <row r="35" spans="1:9" ht="12.75" customHeight="1" thickBot="1">
      <c r="A35" s="8"/>
      <c r="B35" s="8"/>
      <c r="C35" s="9"/>
      <c r="D35" s="9"/>
      <c r="E35" s="9"/>
      <c r="F35" s="9"/>
      <c r="G35" s="9"/>
      <c r="H35" s="9"/>
      <c r="I35" s="16"/>
    </row>
    <row r="36" spans="1:9" ht="12.75" customHeight="1">
      <c r="A36" s="64" t="s">
        <v>57</v>
      </c>
      <c r="B36" s="58"/>
      <c r="C36" s="58"/>
      <c r="D36" s="58"/>
      <c r="E36" s="58"/>
      <c r="F36" s="58"/>
      <c r="G36" s="58"/>
      <c r="H36" s="58"/>
      <c r="I36" s="59"/>
    </row>
    <row r="37" spans="1:9" ht="12.75" customHeight="1" thickBot="1">
      <c r="A37" s="65"/>
      <c r="B37" s="21"/>
      <c r="C37" s="22"/>
      <c r="D37" s="23" t="s">
        <v>216</v>
      </c>
      <c r="E37" s="23"/>
      <c r="F37" s="23" t="s">
        <v>197</v>
      </c>
      <c r="G37" s="23"/>
      <c r="H37" s="34" t="s">
        <v>58</v>
      </c>
      <c r="I37" s="60"/>
    </row>
    <row r="38" spans="1:9" ht="12.75" customHeight="1" thickBot="1">
      <c r="A38" s="65"/>
      <c r="B38" s="22" t="s">
        <v>59</v>
      </c>
      <c r="C38" s="22"/>
      <c r="D38" s="14"/>
      <c r="E38" s="22" t="s">
        <v>60</v>
      </c>
      <c r="F38" s="14"/>
      <c r="G38" s="22" t="s">
        <v>61</v>
      </c>
      <c r="H38" s="51">
        <f>F38-D38</f>
        <v>0</v>
      </c>
      <c r="I38" s="60" t="s">
        <v>62</v>
      </c>
    </row>
    <row r="39" spans="1:9" ht="12.75" customHeight="1" thickBot="1">
      <c r="A39" s="65"/>
      <c r="B39" s="22" t="s">
        <v>63</v>
      </c>
      <c r="C39" s="22"/>
      <c r="D39" s="14"/>
      <c r="E39" s="22" t="s">
        <v>64</v>
      </c>
      <c r="F39" s="22"/>
      <c r="G39" s="22"/>
      <c r="H39" s="51">
        <f>F39-D39</f>
        <v>0</v>
      </c>
      <c r="I39" s="60" t="s">
        <v>65</v>
      </c>
    </row>
    <row r="40" spans="1:9" ht="12.75" customHeight="1" thickBot="1">
      <c r="A40" s="65"/>
      <c r="B40" s="22" t="s">
        <v>66</v>
      </c>
      <c r="C40" s="25"/>
      <c r="D40" s="14"/>
      <c r="E40" s="22" t="s">
        <v>67</v>
      </c>
      <c r="F40" s="14"/>
      <c r="G40" s="22" t="s">
        <v>68</v>
      </c>
      <c r="H40" s="15">
        <f>F40-D40</f>
        <v>0</v>
      </c>
      <c r="I40" s="60" t="s">
        <v>69</v>
      </c>
    </row>
    <row r="41" spans="1:11" ht="12.75" customHeight="1">
      <c r="A41" s="65"/>
      <c r="B41" s="22"/>
      <c r="C41" s="22"/>
      <c r="D41" s="22"/>
      <c r="E41" s="22"/>
      <c r="F41" s="22"/>
      <c r="G41" s="22"/>
      <c r="H41" s="22"/>
      <c r="I41" s="23"/>
      <c r="J41" s="58"/>
      <c r="K41" s="59"/>
    </row>
    <row r="42" spans="1:11" ht="12.75" customHeight="1">
      <c r="A42" s="65"/>
      <c r="B42" s="22" t="s">
        <v>70</v>
      </c>
      <c r="C42" s="22"/>
      <c r="D42" s="14">
        <f>SUM(D38:D40)</f>
        <v>0</v>
      </c>
      <c r="E42" s="22" t="s">
        <v>98</v>
      </c>
      <c r="F42" s="14">
        <f>SUM(F38:F40)</f>
        <v>0</v>
      </c>
      <c r="G42" s="22" t="s">
        <v>100</v>
      </c>
      <c r="H42" s="22"/>
      <c r="I42" s="22"/>
      <c r="J42" s="172"/>
      <c r="K42" s="68"/>
    </row>
    <row r="43" spans="1:11" ht="8" customHeight="1" thickBot="1">
      <c r="A43" s="65"/>
      <c r="B43" s="22"/>
      <c r="C43" s="22"/>
      <c r="D43" s="22"/>
      <c r="E43" s="22"/>
      <c r="F43" s="22"/>
      <c r="G43" s="22"/>
      <c r="H43" s="22"/>
      <c r="I43" s="22"/>
      <c r="J43" s="61"/>
      <c r="K43" s="68"/>
    </row>
    <row r="44" spans="1:11" ht="12.75" customHeight="1" thickBot="1">
      <c r="A44" s="65"/>
      <c r="B44" s="22"/>
      <c r="C44" s="22"/>
      <c r="D44" s="22"/>
      <c r="E44" s="22"/>
      <c r="F44" s="22"/>
      <c r="G44" s="22"/>
      <c r="H44" s="22"/>
      <c r="I44" s="28" t="s">
        <v>71</v>
      </c>
      <c r="J44" s="15">
        <f>F42-D42</f>
        <v>0</v>
      </c>
      <c r="K44" s="68" t="s">
        <v>102</v>
      </c>
    </row>
    <row r="45" spans="1:11" ht="12.75" customHeight="1" thickBot="1">
      <c r="A45" s="69"/>
      <c r="B45" s="61"/>
      <c r="C45" s="61"/>
      <c r="D45" s="61"/>
      <c r="E45" s="61"/>
      <c r="F45" s="61"/>
      <c r="G45" s="61"/>
      <c r="H45" s="61"/>
      <c r="I45" s="71"/>
      <c r="J45" s="61"/>
      <c r="K45" s="62"/>
    </row>
    <row r="46" spans="1:11" s="342" customFormat="1" ht="12.75" customHeight="1" thickBot="1">
      <c r="A46" s="9"/>
      <c r="B46" s="9"/>
      <c r="C46" s="9"/>
      <c r="D46" s="9"/>
      <c r="E46" s="9"/>
      <c r="F46" s="9"/>
      <c r="G46" s="9"/>
      <c r="H46" s="9"/>
      <c r="I46" s="16"/>
      <c r="J46" s="9"/>
      <c r="K46" s="16"/>
    </row>
    <row r="47" spans="1:11" s="342" customFormat="1" ht="12.75" customHeight="1" thickBot="1">
      <c r="A47" s="76"/>
      <c r="B47" s="58"/>
      <c r="C47" s="58"/>
      <c r="D47" s="58"/>
      <c r="E47" s="58"/>
      <c r="F47" s="58"/>
      <c r="G47" s="58"/>
      <c r="H47" s="58"/>
      <c r="I47" s="81"/>
      <c r="J47" s="58"/>
      <c r="K47" s="59"/>
    </row>
    <row r="48" spans="1:11" ht="12.75" customHeight="1" thickBot="1">
      <c r="A48" s="77"/>
      <c r="B48" s="22"/>
      <c r="C48" s="22"/>
      <c r="D48" s="22"/>
      <c r="E48" s="22"/>
      <c r="F48" s="22"/>
      <c r="G48" s="22"/>
      <c r="H48" s="21"/>
      <c r="I48" s="28" t="s">
        <v>36</v>
      </c>
      <c r="J48" s="343">
        <f>SUM(J33-J44)</f>
        <v>0</v>
      </c>
      <c r="K48" s="60"/>
    </row>
    <row r="49" spans="1:11" ht="12.75" customHeight="1" thickBot="1">
      <c r="A49" s="69"/>
      <c r="B49" s="61"/>
      <c r="C49" s="61"/>
      <c r="D49" s="61"/>
      <c r="E49" s="61"/>
      <c r="F49" s="61"/>
      <c r="G49" s="61"/>
      <c r="H49" s="61"/>
      <c r="I49" s="352" t="s">
        <v>72</v>
      </c>
      <c r="J49" s="61"/>
      <c r="K49" s="62"/>
    </row>
    <row r="50" spans="1:9" ht="7" customHeight="1">
      <c r="A50" s="8"/>
      <c r="B50" s="8"/>
      <c r="C50" s="8"/>
      <c r="D50" s="8"/>
      <c r="E50" s="8"/>
      <c r="F50" s="8"/>
      <c r="G50" s="8"/>
      <c r="H50" s="8"/>
      <c r="I50" s="12"/>
    </row>
    <row r="51" spans="1:9" ht="12.75" customHeight="1">
      <c r="A51" s="89" t="s">
        <v>73</v>
      </c>
      <c r="B51" s="8" t="s">
        <v>74</v>
      </c>
      <c r="C51" s="8"/>
      <c r="D51" s="8"/>
      <c r="E51" s="8"/>
      <c r="F51" s="8"/>
      <c r="G51" s="8"/>
      <c r="H51" s="8"/>
      <c r="I51" s="12"/>
    </row>
    <row r="52" spans="1:9" ht="12.75" customHeight="1">
      <c r="A52" s="18" t="s">
        <v>239</v>
      </c>
      <c r="B52" s="7" t="s">
        <v>240</v>
      </c>
      <c r="C52" s="8"/>
      <c r="D52" s="8"/>
      <c r="E52" s="8"/>
      <c r="F52" s="8"/>
      <c r="G52" s="8"/>
      <c r="H52" s="8"/>
      <c r="I52" s="12"/>
    </row>
    <row r="53" spans="1:9" ht="12.75" customHeight="1" thickBot="1">
      <c r="A53" s="18" t="s">
        <v>241</v>
      </c>
      <c r="B53" s="7" t="s">
        <v>242</v>
      </c>
      <c r="C53" s="8"/>
      <c r="D53" s="8"/>
      <c r="E53" s="8"/>
      <c r="F53" s="8"/>
      <c r="G53" s="8"/>
      <c r="H53" s="8"/>
      <c r="I53" s="12"/>
    </row>
    <row r="54" spans="1:13" ht="12.75" customHeight="1">
      <c r="A54" s="64" t="s">
        <v>243</v>
      </c>
      <c r="B54" s="58"/>
      <c r="C54" s="58"/>
      <c r="D54" s="58"/>
      <c r="E54" s="58"/>
      <c r="F54" s="58"/>
      <c r="G54" s="58"/>
      <c r="H54" s="58"/>
      <c r="I54" s="81"/>
      <c r="J54" s="58"/>
      <c r="K54" s="81"/>
      <c r="L54" s="73"/>
      <c r="M54" s="12"/>
    </row>
    <row r="55" spans="1:13" ht="32" customHeight="1" thickBot="1">
      <c r="A55" s="65"/>
      <c r="B55" s="22"/>
      <c r="C55" s="22"/>
      <c r="D55" s="345" t="s">
        <v>216</v>
      </c>
      <c r="E55" s="23"/>
      <c r="F55" s="345" t="s">
        <v>244</v>
      </c>
      <c r="G55" s="23"/>
      <c r="H55" s="344" t="s">
        <v>245</v>
      </c>
      <c r="I55" s="23"/>
      <c r="J55" s="345" t="s">
        <v>58</v>
      </c>
      <c r="K55" s="23"/>
      <c r="L55" s="73"/>
      <c r="M55" s="12"/>
    </row>
    <row r="56" spans="1:13" ht="12.75" customHeight="1" thickBot="1">
      <c r="A56" s="65"/>
      <c r="B56" s="22" t="s">
        <v>246</v>
      </c>
      <c r="C56" s="22"/>
      <c r="D56" s="17"/>
      <c r="E56" s="23" t="s">
        <v>247</v>
      </c>
      <c r="F56" s="23"/>
      <c r="G56" s="25"/>
      <c r="H56" s="26"/>
      <c r="I56" s="23"/>
      <c r="J56" s="63">
        <f>SUM(D56)</f>
        <v>0</v>
      </c>
      <c r="K56" s="23" t="s">
        <v>248</v>
      </c>
      <c r="L56" s="73"/>
      <c r="M56" s="12"/>
    </row>
    <row r="57" spans="1:13" ht="9" customHeight="1" thickBot="1">
      <c r="A57" s="65"/>
      <c r="B57" s="22"/>
      <c r="C57" s="22"/>
      <c r="D57" s="23"/>
      <c r="E57" s="23"/>
      <c r="F57" s="23"/>
      <c r="G57" s="25"/>
      <c r="H57" s="23"/>
      <c r="I57" s="23"/>
      <c r="J57" s="23"/>
      <c r="K57" s="23"/>
      <c r="L57" s="73"/>
      <c r="M57" s="12"/>
    </row>
    <row r="58" spans="1:13" ht="12.75" customHeight="1" thickBot="1">
      <c r="A58" s="65"/>
      <c r="B58" s="24"/>
      <c r="C58" s="35" t="s">
        <v>249</v>
      </c>
      <c r="D58" s="14"/>
      <c r="E58" s="22" t="s">
        <v>250</v>
      </c>
      <c r="F58" s="14"/>
      <c r="G58" s="25" t="s">
        <v>251</v>
      </c>
      <c r="H58" s="14"/>
      <c r="I58" s="25" t="s">
        <v>252</v>
      </c>
      <c r="J58" s="15">
        <f>SUM(F58+H58)-D58</f>
        <v>0</v>
      </c>
      <c r="K58" s="23" t="s">
        <v>253</v>
      </c>
      <c r="L58" s="73"/>
      <c r="M58" s="12"/>
    </row>
    <row r="59" spans="1:13" ht="12.75" customHeight="1" thickBot="1">
      <c r="A59" s="65"/>
      <c r="B59" s="24"/>
      <c r="C59" s="35" t="s">
        <v>254</v>
      </c>
      <c r="D59" s="14"/>
      <c r="E59" s="22" t="s">
        <v>255</v>
      </c>
      <c r="F59" s="14"/>
      <c r="G59" s="25" t="s">
        <v>256</v>
      </c>
      <c r="H59" s="14"/>
      <c r="I59" s="25" t="s">
        <v>257</v>
      </c>
      <c r="J59" s="15">
        <f>SUM(F59+H59)-D59</f>
        <v>0</v>
      </c>
      <c r="K59" s="23" t="s">
        <v>258</v>
      </c>
      <c r="L59" s="73"/>
      <c r="M59" s="12"/>
    </row>
    <row r="60" spans="1:13" ht="12.75" customHeight="1" thickBot="1">
      <c r="A60" s="65"/>
      <c r="B60" s="24"/>
      <c r="C60" s="35" t="s">
        <v>259</v>
      </c>
      <c r="D60" s="14"/>
      <c r="E60" s="22" t="s">
        <v>260</v>
      </c>
      <c r="F60" s="14"/>
      <c r="G60" s="25" t="s">
        <v>261</v>
      </c>
      <c r="H60" s="14"/>
      <c r="I60" s="25" t="s">
        <v>262</v>
      </c>
      <c r="J60" s="15">
        <f>SUM(F60+H60)-D60</f>
        <v>0</v>
      </c>
      <c r="K60" s="23" t="s">
        <v>263</v>
      </c>
      <c r="L60" s="73"/>
      <c r="M60" s="12"/>
    </row>
    <row r="61" spans="1:13" ht="9" customHeight="1" thickBot="1">
      <c r="A61" s="65"/>
      <c r="B61" s="22"/>
      <c r="C61" s="35"/>
      <c r="D61" s="22"/>
      <c r="E61" s="22"/>
      <c r="F61" s="22"/>
      <c r="G61" s="25"/>
      <c r="H61" s="22"/>
      <c r="I61" s="23"/>
      <c r="J61" s="22"/>
      <c r="K61" s="23"/>
      <c r="L61" s="73"/>
      <c r="M61" s="12"/>
    </row>
    <row r="62" spans="1:13" ht="12.75" customHeight="1" thickBot="1">
      <c r="A62" s="65"/>
      <c r="B62" s="22"/>
      <c r="C62" s="52" t="s">
        <v>264</v>
      </c>
      <c r="D62" s="14"/>
      <c r="E62" s="22" t="s">
        <v>265</v>
      </c>
      <c r="F62" s="14"/>
      <c r="G62" s="25" t="s">
        <v>266</v>
      </c>
      <c r="H62" s="14"/>
      <c r="I62" s="25" t="s">
        <v>267</v>
      </c>
      <c r="J62" s="15">
        <f>SUM(F62+H62)-D62</f>
        <v>0</v>
      </c>
      <c r="K62" s="23" t="s">
        <v>268</v>
      </c>
      <c r="L62" s="73"/>
      <c r="M62" s="12"/>
    </row>
    <row r="63" spans="1:13" ht="12.75" customHeight="1" thickBot="1">
      <c r="A63" s="65"/>
      <c r="B63" s="22"/>
      <c r="C63" s="52" t="s">
        <v>269</v>
      </c>
      <c r="D63" s="14"/>
      <c r="E63" s="22" t="s">
        <v>270</v>
      </c>
      <c r="F63" s="14"/>
      <c r="G63" s="25" t="s">
        <v>271</v>
      </c>
      <c r="H63" s="14"/>
      <c r="I63" s="25" t="s">
        <v>272</v>
      </c>
      <c r="J63" s="15">
        <f>SUM(F63+H63)-D63</f>
        <v>0</v>
      </c>
      <c r="K63" s="23" t="s">
        <v>273</v>
      </c>
      <c r="L63" s="73"/>
      <c r="M63" s="12"/>
    </row>
    <row r="64" spans="1:13" ht="12.75" customHeight="1" thickBot="1">
      <c r="A64" s="65"/>
      <c r="B64" s="22"/>
      <c r="C64" s="52" t="s">
        <v>259</v>
      </c>
      <c r="D64" s="14"/>
      <c r="E64" s="22" t="s">
        <v>274</v>
      </c>
      <c r="F64" s="14"/>
      <c r="G64" s="25" t="s">
        <v>275</v>
      </c>
      <c r="H64" s="14"/>
      <c r="I64" s="25" t="s">
        <v>276</v>
      </c>
      <c r="J64" s="15">
        <f>SUM(F64+H64)-D64</f>
        <v>0</v>
      </c>
      <c r="K64" s="23" t="s">
        <v>277</v>
      </c>
      <c r="L64" s="73"/>
      <c r="M64" s="12"/>
    </row>
    <row r="65" spans="1:13" ht="9" customHeight="1" thickBot="1">
      <c r="A65" s="65"/>
      <c r="B65" s="22"/>
      <c r="C65" s="22"/>
      <c r="D65" s="22"/>
      <c r="E65" s="22"/>
      <c r="F65" s="22"/>
      <c r="G65" s="25"/>
      <c r="H65" s="22"/>
      <c r="I65" s="23"/>
      <c r="J65" s="22"/>
      <c r="K65" s="23"/>
      <c r="L65" s="83"/>
      <c r="M65" s="12"/>
    </row>
    <row r="66" spans="1:13" ht="12" customHeight="1" thickBot="1">
      <c r="A66" s="65"/>
      <c r="B66" s="22" t="s">
        <v>278</v>
      </c>
      <c r="C66" s="22"/>
      <c r="D66" s="14"/>
      <c r="E66" s="22" t="s">
        <v>279</v>
      </c>
      <c r="F66" s="14"/>
      <c r="G66" s="22" t="s">
        <v>280</v>
      </c>
      <c r="H66" s="14"/>
      <c r="I66" s="23" t="s">
        <v>281</v>
      </c>
      <c r="J66" s="15">
        <f>SUM(F66+H66)-D66</f>
        <v>0</v>
      </c>
      <c r="K66" s="23" t="s">
        <v>282</v>
      </c>
      <c r="L66" s="83"/>
      <c r="M66" s="12"/>
    </row>
    <row r="67" spans="1:13" ht="9" customHeight="1" thickBot="1">
      <c r="A67" s="65"/>
      <c r="B67" s="22"/>
      <c r="C67" s="22"/>
      <c r="D67" s="22"/>
      <c r="E67" s="22"/>
      <c r="F67" s="22"/>
      <c r="G67" s="25"/>
      <c r="H67" s="22"/>
      <c r="I67" s="23"/>
      <c r="J67" s="22"/>
      <c r="K67" s="23"/>
      <c r="L67" s="73"/>
      <c r="M67" s="12"/>
    </row>
    <row r="68" spans="1:13" ht="12.75" customHeight="1" thickBot="1">
      <c r="A68" s="65"/>
      <c r="B68" s="22" t="s">
        <v>70</v>
      </c>
      <c r="C68" s="22"/>
      <c r="D68" s="14">
        <f>D56+D58+D59+D60+D62+D63+D64+D66</f>
        <v>0</v>
      </c>
      <c r="E68" s="22" t="s">
        <v>112</v>
      </c>
      <c r="F68" s="14">
        <f>F58+F59+F60+F62+F63+F64+F66</f>
        <v>0</v>
      </c>
      <c r="G68" s="22" t="s">
        <v>3</v>
      </c>
      <c r="H68" s="14">
        <f>H58+H59+H60+H62+H63+H64+H66</f>
        <v>0</v>
      </c>
      <c r="I68" s="23" t="s">
        <v>283</v>
      </c>
      <c r="J68" s="15">
        <f>SUM(F68+H68)-D68</f>
        <v>0</v>
      </c>
      <c r="K68" s="34" t="s">
        <v>284</v>
      </c>
      <c r="L68" s="73"/>
      <c r="M68" s="12"/>
    </row>
    <row r="69" spans="1:13" ht="6" customHeight="1">
      <c r="A69" s="85"/>
      <c r="B69" s="29"/>
      <c r="C69" s="29"/>
      <c r="D69" s="29"/>
      <c r="E69" s="29"/>
      <c r="F69" s="29"/>
      <c r="G69" s="29"/>
      <c r="H69" s="29"/>
      <c r="I69" s="30"/>
      <c r="J69" s="29"/>
      <c r="K69" s="30"/>
      <c r="L69" s="73"/>
      <c r="M69" s="12"/>
    </row>
    <row r="70" spans="1:13" ht="5" customHeight="1">
      <c r="A70" s="73"/>
      <c r="B70" s="8"/>
      <c r="C70" s="8"/>
      <c r="D70" s="8"/>
      <c r="E70" s="8"/>
      <c r="F70" s="8"/>
      <c r="G70" s="8"/>
      <c r="H70" s="8"/>
      <c r="I70" s="12"/>
      <c r="J70" s="8"/>
      <c r="K70" s="12"/>
      <c r="L70" s="80"/>
      <c r="M70" s="11"/>
    </row>
    <row r="71" spans="1:13" ht="12.75" customHeight="1">
      <c r="A71" s="86" t="s">
        <v>285</v>
      </c>
      <c r="B71" s="19"/>
      <c r="C71" s="19"/>
      <c r="D71" s="19"/>
      <c r="E71" s="19"/>
      <c r="F71" s="19"/>
      <c r="G71" s="19"/>
      <c r="H71" s="19"/>
      <c r="I71" s="20"/>
      <c r="J71" s="19"/>
      <c r="K71" s="20"/>
      <c r="L71" s="80"/>
      <c r="M71" s="11"/>
    </row>
    <row r="72" spans="1:13" ht="32" customHeight="1" thickBot="1">
      <c r="A72" s="77"/>
      <c r="B72" s="22"/>
      <c r="C72" s="22"/>
      <c r="D72" s="345" t="s">
        <v>216</v>
      </c>
      <c r="E72" s="345"/>
      <c r="F72" s="345" t="s">
        <v>244</v>
      </c>
      <c r="G72" s="23"/>
      <c r="H72" s="344" t="s">
        <v>245</v>
      </c>
      <c r="I72" s="23"/>
      <c r="J72" s="345" t="s">
        <v>58</v>
      </c>
      <c r="K72" s="23"/>
      <c r="L72" s="80"/>
      <c r="M72" s="11"/>
    </row>
    <row r="73" spans="1:13" ht="12" customHeight="1" thickBot="1">
      <c r="A73" s="77"/>
      <c r="B73" s="22"/>
      <c r="C73" s="52" t="s">
        <v>286</v>
      </c>
      <c r="D73" s="14"/>
      <c r="E73" s="22" t="s">
        <v>287</v>
      </c>
      <c r="F73" s="14"/>
      <c r="G73" s="25" t="s">
        <v>288</v>
      </c>
      <c r="H73" s="346"/>
      <c r="I73" s="25" t="s">
        <v>289</v>
      </c>
      <c r="J73" s="15">
        <f aca="true" t="shared" si="0" ref="J73:J89">SUM(F73+H73)-D73</f>
        <v>0</v>
      </c>
      <c r="K73" s="23" t="s">
        <v>290</v>
      </c>
      <c r="L73" s="80"/>
      <c r="M73" s="11"/>
    </row>
    <row r="74" spans="1:13" ht="12" customHeight="1" thickBot="1">
      <c r="A74" s="77"/>
      <c r="B74" s="22"/>
      <c r="C74" s="52" t="s">
        <v>291</v>
      </c>
      <c r="D74" s="14"/>
      <c r="E74" s="22" t="s">
        <v>292</v>
      </c>
      <c r="F74" s="14"/>
      <c r="G74" s="25" t="s">
        <v>293</v>
      </c>
      <c r="H74" s="346"/>
      <c r="I74" s="25" t="s">
        <v>294</v>
      </c>
      <c r="J74" s="15">
        <f t="shared" si="0"/>
        <v>0</v>
      </c>
      <c r="K74" s="23" t="s">
        <v>295</v>
      </c>
      <c r="L74" s="80"/>
      <c r="M74" s="11"/>
    </row>
    <row r="75" spans="1:13" ht="12" customHeight="1" thickBot="1">
      <c r="A75" s="77"/>
      <c r="B75" s="22"/>
      <c r="C75" s="52" t="s">
        <v>296</v>
      </c>
      <c r="D75" s="14"/>
      <c r="E75" s="22" t="s">
        <v>297</v>
      </c>
      <c r="F75" s="14"/>
      <c r="G75" s="25" t="s">
        <v>298</v>
      </c>
      <c r="H75" s="346"/>
      <c r="I75" s="25" t="s">
        <v>299</v>
      </c>
      <c r="J75" s="15">
        <f t="shared" si="0"/>
        <v>0</v>
      </c>
      <c r="K75" s="23" t="s">
        <v>300</v>
      </c>
      <c r="L75" s="80"/>
      <c r="M75" s="11"/>
    </row>
    <row r="76" spans="1:13" ht="12" customHeight="1" thickBot="1">
      <c r="A76" s="77"/>
      <c r="B76" s="22"/>
      <c r="C76" s="52" t="s">
        <v>301</v>
      </c>
      <c r="D76" s="14"/>
      <c r="E76" s="22" t="s">
        <v>302</v>
      </c>
      <c r="F76" s="14"/>
      <c r="G76" s="25" t="s">
        <v>303</v>
      </c>
      <c r="H76" s="346"/>
      <c r="I76" s="25" t="s">
        <v>304</v>
      </c>
      <c r="J76" s="15">
        <f t="shared" si="0"/>
        <v>0</v>
      </c>
      <c r="K76" s="23" t="s">
        <v>305</v>
      </c>
      <c r="L76" s="80"/>
      <c r="M76" s="11"/>
    </row>
    <row r="77" spans="1:13" ht="12" customHeight="1" thickBot="1">
      <c r="A77" s="77"/>
      <c r="B77" s="22"/>
      <c r="C77" s="52" t="s">
        <v>306</v>
      </c>
      <c r="D77" s="14"/>
      <c r="E77" s="22" t="s">
        <v>307</v>
      </c>
      <c r="F77" s="14"/>
      <c r="G77" s="25" t="s">
        <v>308</v>
      </c>
      <c r="H77" s="346"/>
      <c r="I77" s="25" t="s">
        <v>309</v>
      </c>
      <c r="J77" s="15">
        <f t="shared" si="0"/>
        <v>0</v>
      </c>
      <c r="K77" s="23" t="s">
        <v>310</v>
      </c>
      <c r="L77" s="80"/>
      <c r="M77" s="11"/>
    </row>
    <row r="78" spans="1:13" ht="12" customHeight="1" thickBot="1">
      <c r="A78" s="65"/>
      <c r="B78" s="22"/>
      <c r="C78" s="52" t="s">
        <v>311</v>
      </c>
      <c r="D78" s="14"/>
      <c r="E78" s="22" t="s">
        <v>312</v>
      </c>
      <c r="F78" s="14"/>
      <c r="G78" s="22" t="s">
        <v>313</v>
      </c>
      <c r="H78" s="346"/>
      <c r="I78" s="22" t="s">
        <v>314</v>
      </c>
      <c r="J78" s="15">
        <f t="shared" si="0"/>
        <v>0</v>
      </c>
      <c r="K78" s="23" t="s">
        <v>315</v>
      </c>
      <c r="L78" s="80"/>
      <c r="M78" s="11"/>
    </row>
    <row r="79" spans="1:13" ht="12" customHeight="1" thickBot="1">
      <c r="A79" s="65"/>
      <c r="B79" s="22"/>
      <c r="C79" s="52" t="s">
        <v>316</v>
      </c>
      <c r="D79" s="14"/>
      <c r="E79" s="22" t="s">
        <v>317</v>
      </c>
      <c r="F79" s="14"/>
      <c r="G79" s="22" t="s">
        <v>318</v>
      </c>
      <c r="H79" s="346"/>
      <c r="I79" s="22" t="s">
        <v>319</v>
      </c>
      <c r="J79" s="15">
        <f t="shared" si="0"/>
        <v>0</v>
      </c>
      <c r="K79" s="23" t="s">
        <v>320</v>
      </c>
      <c r="L79" s="80"/>
      <c r="M79" s="11"/>
    </row>
    <row r="80" spans="1:13" ht="12" customHeight="1" thickBot="1">
      <c r="A80" s="65"/>
      <c r="B80" s="22"/>
      <c r="C80" s="52" t="s">
        <v>321</v>
      </c>
      <c r="D80" s="14"/>
      <c r="E80" s="22" t="s">
        <v>322</v>
      </c>
      <c r="F80" s="14"/>
      <c r="G80" s="22" t="s">
        <v>323</v>
      </c>
      <c r="H80" s="346"/>
      <c r="I80" s="22" t="s">
        <v>324</v>
      </c>
      <c r="J80" s="15">
        <f t="shared" si="0"/>
        <v>0</v>
      </c>
      <c r="K80" s="23" t="s">
        <v>325</v>
      </c>
      <c r="L80" s="80"/>
      <c r="M80" s="11"/>
    </row>
    <row r="81" spans="1:13" ht="12" customHeight="1" thickBot="1">
      <c r="A81" s="65"/>
      <c r="B81" s="22"/>
      <c r="C81" s="52" t="s">
        <v>326</v>
      </c>
      <c r="D81" s="14"/>
      <c r="E81" s="22" t="s">
        <v>327</v>
      </c>
      <c r="F81" s="14"/>
      <c r="G81" s="22" t="s">
        <v>328</v>
      </c>
      <c r="H81" s="346"/>
      <c r="I81" s="22" t="s">
        <v>329</v>
      </c>
      <c r="J81" s="15">
        <f t="shared" si="0"/>
        <v>0</v>
      </c>
      <c r="K81" s="23" t="s">
        <v>330</v>
      </c>
      <c r="L81" s="80"/>
      <c r="M81" s="11"/>
    </row>
    <row r="82" spans="1:13" ht="12" customHeight="1" thickBot="1">
      <c r="A82" s="65"/>
      <c r="B82" s="22"/>
      <c r="C82" s="52" t="s">
        <v>331</v>
      </c>
      <c r="D82" s="14"/>
      <c r="E82" s="22" t="s">
        <v>332</v>
      </c>
      <c r="F82" s="14"/>
      <c r="G82" s="22" t="s">
        <v>333</v>
      </c>
      <c r="H82" s="346"/>
      <c r="I82" s="22" t="s">
        <v>334</v>
      </c>
      <c r="J82" s="15">
        <f t="shared" si="0"/>
        <v>0</v>
      </c>
      <c r="K82" s="23" t="s">
        <v>335</v>
      </c>
      <c r="L82" s="80"/>
      <c r="M82" s="11"/>
    </row>
    <row r="83" spans="1:13" ht="12" customHeight="1" thickBot="1">
      <c r="A83" s="65"/>
      <c r="B83" s="22"/>
      <c r="C83" s="52" t="s">
        <v>336</v>
      </c>
      <c r="D83" s="14"/>
      <c r="E83" s="22" t="s">
        <v>337</v>
      </c>
      <c r="F83" s="14"/>
      <c r="G83" s="22" t="s">
        <v>338</v>
      </c>
      <c r="H83" s="346"/>
      <c r="I83" s="22" t="s">
        <v>339</v>
      </c>
      <c r="J83" s="15">
        <f t="shared" si="0"/>
        <v>0</v>
      </c>
      <c r="K83" s="23" t="s">
        <v>340</v>
      </c>
      <c r="L83" s="80"/>
      <c r="M83" s="11"/>
    </row>
    <row r="84" spans="1:13" ht="12" customHeight="1" thickBot="1">
      <c r="A84" s="65"/>
      <c r="B84" s="22"/>
      <c r="C84" s="52" t="s">
        <v>341</v>
      </c>
      <c r="D84" s="14"/>
      <c r="E84" s="22" t="s">
        <v>342</v>
      </c>
      <c r="F84" s="14"/>
      <c r="G84" s="22" t="s">
        <v>343</v>
      </c>
      <c r="H84" s="346"/>
      <c r="I84" s="22" t="s">
        <v>344</v>
      </c>
      <c r="J84" s="15">
        <f t="shared" si="0"/>
        <v>0</v>
      </c>
      <c r="K84" s="23" t="s">
        <v>345</v>
      </c>
      <c r="L84" s="80"/>
      <c r="M84" s="11"/>
    </row>
    <row r="85" spans="1:13" ht="12" customHeight="1" thickBot="1">
      <c r="A85" s="65"/>
      <c r="B85" s="22"/>
      <c r="C85" s="52" t="s">
        <v>346</v>
      </c>
      <c r="D85" s="14"/>
      <c r="E85" s="22" t="s">
        <v>120</v>
      </c>
      <c r="F85" s="14"/>
      <c r="G85" s="22" t="s">
        <v>121</v>
      </c>
      <c r="H85" s="346"/>
      <c r="I85" s="22" t="s">
        <v>122</v>
      </c>
      <c r="J85" s="15">
        <f t="shared" si="0"/>
        <v>0</v>
      </c>
      <c r="K85" s="23" t="s">
        <v>123</v>
      </c>
      <c r="L85" s="80"/>
      <c r="M85" s="11"/>
    </row>
    <row r="86" spans="1:13" ht="12" customHeight="1" thickBot="1">
      <c r="A86" s="65"/>
      <c r="B86" s="22"/>
      <c r="C86" s="52" t="s">
        <v>124</v>
      </c>
      <c r="D86" s="14"/>
      <c r="E86" s="22" t="s">
        <v>125</v>
      </c>
      <c r="F86" s="14"/>
      <c r="G86" s="22" t="s">
        <v>126</v>
      </c>
      <c r="H86" s="346"/>
      <c r="I86" s="22" t="s">
        <v>127</v>
      </c>
      <c r="J86" s="15">
        <f t="shared" si="0"/>
        <v>0</v>
      </c>
      <c r="K86" s="23" t="s">
        <v>128</v>
      </c>
      <c r="L86" s="80"/>
      <c r="M86" s="9"/>
    </row>
    <row r="87" spans="1:13" ht="12" customHeight="1" thickBot="1">
      <c r="A87" s="65"/>
      <c r="B87" s="22"/>
      <c r="C87" s="52" t="s">
        <v>129</v>
      </c>
      <c r="D87" s="14"/>
      <c r="E87" s="22" t="s">
        <v>130</v>
      </c>
      <c r="F87" s="14"/>
      <c r="G87" s="22" t="s">
        <v>131</v>
      </c>
      <c r="H87" s="346"/>
      <c r="I87" s="22" t="s">
        <v>132</v>
      </c>
      <c r="J87" s="15">
        <f t="shared" si="0"/>
        <v>0</v>
      </c>
      <c r="K87" s="23" t="s">
        <v>133</v>
      </c>
      <c r="L87" s="80"/>
      <c r="M87" s="9"/>
    </row>
    <row r="88" spans="1:13" ht="12" customHeight="1" thickBot="1">
      <c r="A88" s="65"/>
      <c r="B88" s="22"/>
      <c r="C88" s="52" t="s">
        <v>134</v>
      </c>
      <c r="D88" s="14"/>
      <c r="E88" s="22" t="s">
        <v>135</v>
      </c>
      <c r="F88" s="14"/>
      <c r="G88" s="22" t="s">
        <v>136</v>
      </c>
      <c r="H88" s="346"/>
      <c r="I88" s="22" t="s">
        <v>137</v>
      </c>
      <c r="J88" s="15">
        <f t="shared" si="0"/>
        <v>0</v>
      </c>
      <c r="K88" s="23" t="s">
        <v>138</v>
      </c>
      <c r="L88" s="80"/>
      <c r="M88" s="9"/>
    </row>
    <row r="89" spans="1:13" ht="12" customHeight="1" thickBot="1">
      <c r="A89" s="65"/>
      <c r="B89" s="22"/>
      <c r="C89" s="348" t="s">
        <v>139</v>
      </c>
      <c r="D89" s="14"/>
      <c r="E89" s="22" t="s">
        <v>140</v>
      </c>
      <c r="F89" s="14"/>
      <c r="G89" s="22" t="s">
        <v>141</v>
      </c>
      <c r="H89" s="14"/>
      <c r="I89" s="22" t="s">
        <v>142</v>
      </c>
      <c r="J89" s="15">
        <f t="shared" si="0"/>
        <v>0</v>
      </c>
      <c r="K89" s="23" t="s">
        <v>143</v>
      </c>
      <c r="L89" s="80"/>
      <c r="M89" s="9"/>
    </row>
    <row r="90" spans="1:13" ht="12" customHeight="1" thickBot="1">
      <c r="A90" s="65"/>
      <c r="B90" s="22"/>
      <c r="C90" s="22"/>
      <c r="D90" s="22"/>
      <c r="E90" s="22"/>
      <c r="F90" s="22"/>
      <c r="G90" s="22"/>
      <c r="H90" s="22"/>
      <c r="I90" s="23"/>
      <c r="J90" s="22"/>
      <c r="K90" s="23"/>
      <c r="L90" s="80"/>
      <c r="M90" s="11"/>
    </row>
    <row r="91" spans="1:13" ht="12" customHeight="1" thickBot="1">
      <c r="A91" s="65"/>
      <c r="B91" s="22" t="s">
        <v>70</v>
      </c>
      <c r="C91" s="22"/>
      <c r="D91" s="14">
        <f>SUM(D73:D89)</f>
        <v>0</v>
      </c>
      <c r="E91" s="22" t="s">
        <v>144</v>
      </c>
      <c r="F91" s="14">
        <f>SUM(F73:F89)</f>
        <v>0</v>
      </c>
      <c r="G91" s="22" t="s">
        <v>145</v>
      </c>
      <c r="H91" s="14">
        <f>SUM(H73:H89)</f>
        <v>0</v>
      </c>
      <c r="I91" s="23" t="s">
        <v>146</v>
      </c>
      <c r="J91" s="15">
        <f>SUM(F91+H91)-D91</f>
        <v>0</v>
      </c>
      <c r="K91" s="34" t="s">
        <v>147</v>
      </c>
      <c r="L91" s="73"/>
      <c r="M91" s="11"/>
    </row>
    <row r="92" spans="1:13" ht="6" customHeight="1">
      <c r="A92" s="85"/>
      <c r="B92" s="29"/>
      <c r="C92" s="29"/>
      <c r="D92" s="29"/>
      <c r="E92" s="29"/>
      <c r="F92" s="29"/>
      <c r="G92" s="29"/>
      <c r="H92" s="29"/>
      <c r="I92" s="30"/>
      <c r="J92" s="29"/>
      <c r="K92" s="30"/>
      <c r="L92" s="80"/>
      <c r="M92" s="11"/>
    </row>
    <row r="93" spans="1:13" ht="5" customHeight="1">
      <c r="A93" s="73"/>
      <c r="B93" s="8"/>
      <c r="C93" s="8"/>
      <c r="D93" s="8"/>
      <c r="E93" s="8"/>
      <c r="F93" s="8"/>
      <c r="G93" s="8"/>
      <c r="H93" s="8"/>
      <c r="I93" s="12"/>
      <c r="J93" s="8"/>
      <c r="K93" s="12"/>
      <c r="L93" s="80"/>
      <c r="M93" s="11"/>
    </row>
    <row r="94" spans="1:13" s="10" customFormat="1" ht="12.75" customHeight="1">
      <c r="A94" s="86" t="s">
        <v>148</v>
      </c>
      <c r="B94" s="19"/>
      <c r="C94" s="19"/>
      <c r="D94" s="19"/>
      <c r="E94" s="19"/>
      <c r="F94" s="19"/>
      <c r="G94" s="19"/>
      <c r="H94" s="19"/>
      <c r="I94" s="20"/>
      <c r="J94" s="19"/>
      <c r="K94" s="20"/>
      <c r="L94" s="80"/>
      <c r="M94" s="11"/>
    </row>
    <row r="95" spans="1:13" s="10" customFormat="1" ht="31" customHeight="1" thickBot="1">
      <c r="A95" s="65"/>
      <c r="B95" s="21"/>
      <c r="C95" s="22"/>
      <c r="D95" s="345" t="s">
        <v>216</v>
      </c>
      <c r="E95" s="345"/>
      <c r="F95" s="345" t="s">
        <v>244</v>
      </c>
      <c r="G95" s="23"/>
      <c r="H95" s="344" t="s">
        <v>245</v>
      </c>
      <c r="I95" s="23"/>
      <c r="J95" s="345" t="s">
        <v>58</v>
      </c>
      <c r="K95" s="23"/>
      <c r="L95" s="80"/>
      <c r="M95" s="11"/>
    </row>
    <row r="96" spans="1:13" s="10" customFormat="1" ht="12.75" customHeight="1" thickBot="1">
      <c r="A96" s="65"/>
      <c r="B96" s="351" t="s">
        <v>149</v>
      </c>
      <c r="C96" s="350"/>
      <c r="D96" s="17"/>
      <c r="E96" s="23" t="s">
        <v>150</v>
      </c>
      <c r="F96" s="23"/>
      <c r="G96" s="25"/>
      <c r="H96" s="347"/>
      <c r="I96" s="23"/>
      <c r="J96" s="63">
        <f>SUM(D96)</f>
        <v>0</v>
      </c>
      <c r="K96" s="23" t="s">
        <v>151</v>
      </c>
      <c r="L96" s="80"/>
      <c r="M96" s="11"/>
    </row>
    <row r="97" spans="1:13" s="10" customFormat="1" ht="12.75" customHeight="1">
      <c r="A97" s="65"/>
      <c r="B97" s="351"/>
      <c r="C97" s="350"/>
      <c r="D97" s="23"/>
      <c r="E97" s="23"/>
      <c r="F97" s="23"/>
      <c r="G97" s="25"/>
      <c r="H97" s="347"/>
      <c r="I97" s="23"/>
      <c r="J97" s="23"/>
      <c r="K97" s="23"/>
      <c r="L97" s="80"/>
      <c r="M97" s="11"/>
    </row>
    <row r="98" spans="1:13" s="10" customFormat="1" ht="9" customHeight="1" thickBot="1">
      <c r="A98" s="65"/>
      <c r="B98" s="294"/>
      <c r="C98" s="294"/>
      <c r="D98" s="23"/>
      <c r="E98" s="23"/>
      <c r="F98" s="23"/>
      <c r="G98" s="23"/>
      <c r="H98" s="34"/>
      <c r="I98" s="23"/>
      <c r="J98" s="34"/>
      <c r="K98" s="23"/>
      <c r="L98" s="80"/>
      <c r="M98" s="11"/>
    </row>
    <row r="99" spans="1:13" s="10" customFormat="1" ht="12" customHeight="1" thickBot="1">
      <c r="A99" s="65"/>
      <c r="B99" s="291" t="s">
        <v>152</v>
      </c>
      <c r="C99" s="337"/>
      <c r="D99" s="14"/>
      <c r="E99" s="22" t="s">
        <v>153</v>
      </c>
      <c r="F99" s="14"/>
      <c r="G99" s="22" t="s">
        <v>154</v>
      </c>
      <c r="H99" s="14"/>
      <c r="I99" s="22" t="s">
        <v>155</v>
      </c>
      <c r="J99" s="15">
        <f>SUM(F99+H99)-D99</f>
        <v>0</v>
      </c>
      <c r="K99" s="23" t="s">
        <v>156</v>
      </c>
      <c r="L99" s="80"/>
      <c r="M99" s="11"/>
    </row>
    <row r="100" spans="1:13" s="10" customFormat="1" ht="9" customHeight="1" thickBot="1">
      <c r="A100" s="65"/>
      <c r="B100" s="292"/>
      <c r="C100" s="292"/>
      <c r="D100" s="23"/>
      <c r="E100" s="23"/>
      <c r="F100" s="23"/>
      <c r="G100" s="23"/>
      <c r="H100" s="34"/>
      <c r="I100" s="23"/>
      <c r="J100" s="34"/>
      <c r="K100" s="23"/>
      <c r="L100" s="80"/>
      <c r="M100" s="11"/>
    </row>
    <row r="101" spans="1:13" s="10" customFormat="1" ht="12.75" customHeight="1" thickBot="1">
      <c r="A101" s="65"/>
      <c r="B101" s="22" t="s">
        <v>157</v>
      </c>
      <c r="C101" s="52" t="s">
        <v>158</v>
      </c>
      <c r="D101" s="14"/>
      <c r="E101" s="22" t="s">
        <v>159</v>
      </c>
      <c r="F101" s="14"/>
      <c r="G101" s="22" t="s">
        <v>160</v>
      </c>
      <c r="H101" s="14"/>
      <c r="I101" s="22" t="s">
        <v>161</v>
      </c>
      <c r="J101" s="15">
        <f>SUM(F101+H101)-D101</f>
        <v>0</v>
      </c>
      <c r="K101" s="23" t="s">
        <v>162</v>
      </c>
      <c r="L101" s="80"/>
      <c r="M101" s="11"/>
    </row>
    <row r="102" spans="1:13" s="10" customFormat="1" ht="12.75" customHeight="1" thickBot="1">
      <c r="A102" s="65"/>
      <c r="B102" s="22"/>
      <c r="C102" s="52" t="s">
        <v>163</v>
      </c>
      <c r="D102" s="14"/>
      <c r="E102" s="22" t="s">
        <v>164</v>
      </c>
      <c r="F102" s="14"/>
      <c r="G102" s="22" t="s">
        <v>165</v>
      </c>
      <c r="H102" s="14"/>
      <c r="I102" s="22" t="s">
        <v>166</v>
      </c>
      <c r="J102" s="15">
        <f>SUM(F102+H102)-D102</f>
        <v>0</v>
      </c>
      <c r="K102" s="23" t="s">
        <v>167</v>
      </c>
      <c r="L102" s="80"/>
      <c r="M102" s="11"/>
    </row>
    <row r="103" spans="1:13" s="10" customFormat="1" ht="9" customHeight="1" thickBot="1">
      <c r="A103" s="65"/>
      <c r="B103" s="22"/>
      <c r="C103" s="35"/>
      <c r="D103" s="22"/>
      <c r="E103" s="22"/>
      <c r="F103" s="22"/>
      <c r="G103" s="22"/>
      <c r="H103" s="22"/>
      <c r="I103" s="22"/>
      <c r="J103" s="22"/>
      <c r="K103" s="23"/>
      <c r="L103" s="80"/>
      <c r="M103" s="11"/>
    </row>
    <row r="104" spans="1:13" s="10" customFormat="1" ht="12.75" customHeight="1" thickBot="1">
      <c r="A104" s="65"/>
      <c r="B104" s="22" t="s">
        <v>168</v>
      </c>
      <c r="C104" s="52" t="s">
        <v>158</v>
      </c>
      <c r="D104" s="14"/>
      <c r="E104" s="22" t="s">
        <v>169</v>
      </c>
      <c r="F104" s="14"/>
      <c r="G104" s="22" t="s">
        <v>170</v>
      </c>
      <c r="H104" s="14"/>
      <c r="I104" s="22" t="s">
        <v>171</v>
      </c>
      <c r="J104" s="15">
        <f>SUM(F104+H104)-D104</f>
        <v>0</v>
      </c>
      <c r="K104" s="23" t="s">
        <v>172</v>
      </c>
      <c r="L104" s="80"/>
      <c r="M104" s="11"/>
    </row>
    <row r="105" spans="1:13" s="10" customFormat="1" ht="12.75" customHeight="1" thickBot="1">
      <c r="A105" s="65"/>
      <c r="B105" s="22"/>
      <c r="C105" s="52" t="s">
        <v>163</v>
      </c>
      <c r="D105" s="14"/>
      <c r="E105" s="22" t="s">
        <v>173</v>
      </c>
      <c r="F105" s="14"/>
      <c r="G105" s="22" t="s">
        <v>174</v>
      </c>
      <c r="H105" s="14"/>
      <c r="I105" s="22" t="s">
        <v>175</v>
      </c>
      <c r="J105" s="15">
        <f>SUM(F105+H105)-D105</f>
        <v>0</v>
      </c>
      <c r="K105" s="23" t="s">
        <v>176</v>
      </c>
      <c r="L105" s="80"/>
      <c r="M105" s="11"/>
    </row>
    <row r="106" spans="1:13" s="10" customFormat="1" ht="9" customHeight="1" thickBot="1">
      <c r="A106" s="65"/>
      <c r="B106" s="22"/>
      <c r="C106" s="35"/>
      <c r="D106" s="22"/>
      <c r="E106" s="22"/>
      <c r="F106" s="22"/>
      <c r="G106" s="22"/>
      <c r="H106" s="22"/>
      <c r="I106" s="22"/>
      <c r="J106" s="22"/>
      <c r="K106" s="23"/>
      <c r="L106" s="80"/>
      <c r="M106" s="9"/>
    </row>
    <row r="107" spans="1:13" s="10" customFormat="1" ht="12.75" customHeight="1" thickBot="1">
      <c r="A107" s="65"/>
      <c r="B107" s="22" t="s">
        <v>177</v>
      </c>
      <c r="C107" s="52" t="s">
        <v>158</v>
      </c>
      <c r="D107" s="14"/>
      <c r="E107" s="22" t="s">
        <v>178</v>
      </c>
      <c r="F107" s="14"/>
      <c r="G107" s="22" t="s">
        <v>179</v>
      </c>
      <c r="H107" s="14"/>
      <c r="I107" s="22" t="s">
        <v>180</v>
      </c>
      <c r="J107" s="15">
        <f>SUM(F107+H107)-D107</f>
        <v>0</v>
      </c>
      <c r="K107" s="23" t="s">
        <v>356</v>
      </c>
      <c r="L107" s="80"/>
      <c r="M107" s="9"/>
    </row>
    <row r="108" spans="1:13" s="10" customFormat="1" ht="12.75" customHeight="1" thickBot="1">
      <c r="A108" s="65"/>
      <c r="B108" s="22"/>
      <c r="C108" s="52" t="s">
        <v>163</v>
      </c>
      <c r="D108" s="14"/>
      <c r="E108" s="22" t="s">
        <v>357</v>
      </c>
      <c r="F108" s="14"/>
      <c r="G108" s="22" t="s">
        <v>358</v>
      </c>
      <c r="H108" s="14"/>
      <c r="I108" s="22" t="s">
        <v>359</v>
      </c>
      <c r="J108" s="15">
        <f>SUM(F108+H108)-D108</f>
        <v>0</v>
      </c>
      <c r="K108" s="23" t="s">
        <v>360</v>
      </c>
      <c r="L108" s="82"/>
      <c r="M108" s="11"/>
    </row>
    <row r="109" spans="1:13" s="10" customFormat="1" ht="9" customHeight="1" thickBot="1">
      <c r="A109" s="65"/>
      <c r="B109" s="22"/>
      <c r="C109" s="35"/>
      <c r="D109" s="22"/>
      <c r="E109" s="22"/>
      <c r="F109" s="22"/>
      <c r="G109" s="22"/>
      <c r="H109" s="22"/>
      <c r="I109" s="22"/>
      <c r="J109" s="22"/>
      <c r="K109" s="23"/>
      <c r="L109" s="83"/>
      <c r="M109" s="11"/>
    </row>
    <row r="110" spans="1:13" s="10" customFormat="1" ht="12.75" customHeight="1" thickBot="1">
      <c r="A110" s="65"/>
      <c r="B110" s="22" t="s">
        <v>139</v>
      </c>
      <c r="C110" s="52" t="s">
        <v>158</v>
      </c>
      <c r="D110" s="14"/>
      <c r="E110" s="293" t="s">
        <v>361</v>
      </c>
      <c r="F110" s="14"/>
      <c r="G110" s="22" t="s">
        <v>362</v>
      </c>
      <c r="H110" s="14"/>
      <c r="I110" s="22" t="s">
        <v>363</v>
      </c>
      <c r="J110" s="15">
        <f>SUM(F110+H110)-D110</f>
        <v>0</v>
      </c>
      <c r="K110" s="23" t="s">
        <v>364</v>
      </c>
      <c r="L110" s="83"/>
      <c r="M110" s="11"/>
    </row>
    <row r="111" spans="1:13" s="10" customFormat="1" ht="12.75" customHeight="1" thickBot="1">
      <c r="A111" s="65"/>
      <c r="B111" s="22"/>
      <c r="C111" s="52" t="s">
        <v>163</v>
      </c>
      <c r="D111" s="14"/>
      <c r="E111" s="22" t="s">
        <v>365</v>
      </c>
      <c r="F111" s="14"/>
      <c r="G111" s="22" t="s">
        <v>366</v>
      </c>
      <c r="H111" s="14"/>
      <c r="I111" s="22" t="s">
        <v>367</v>
      </c>
      <c r="J111" s="15">
        <f>SUM(F111+H111)-D111</f>
        <v>0</v>
      </c>
      <c r="K111" s="23" t="s">
        <v>368</v>
      </c>
      <c r="L111" s="83"/>
      <c r="M111" s="11"/>
    </row>
    <row r="112" spans="1:13" s="10" customFormat="1" ht="9" customHeight="1" thickBot="1">
      <c r="A112" s="65"/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80"/>
      <c r="M112" s="11"/>
    </row>
    <row r="113" spans="1:13" s="10" customFormat="1" ht="12.75" customHeight="1" thickBot="1">
      <c r="A113" s="65"/>
      <c r="B113" s="22" t="s">
        <v>70</v>
      </c>
      <c r="C113" s="22"/>
      <c r="D113" s="14">
        <f>SUM(D96+D99+D101+D102+D104+D105+D107+D108+D110+D111)</f>
        <v>0</v>
      </c>
      <c r="E113" s="22" t="s">
        <v>369</v>
      </c>
      <c r="F113" s="14">
        <f>SUM(F99+F101+F102+F104+F105+F107+F108+F110+F111)</f>
        <v>0</v>
      </c>
      <c r="G113" s="22" t="s">
        <v>370</v>
      </c>
      <c r="H113" s="14">
        <f>SUM(H99+H101+H102+H104+H105+H107+H108+H110+H111)</f>
        <v>0</v>
      </c>
      <c r="I113" s="22" t="s">
        <v>371</v>
      </c>
      <c r="J113" s="15">
        <f>SUM(F113+H113)-D113</f>
        <v>0</v>
      </c>
      <c r="K113" s="34" t="s">
        <v>372</v>
      </c>
      <c r="L113" s="73"/>
      <c r="M113" s="11"/>
    </row>
    <row r="114" spans="1:13" s="10" customFormat="1" ht="6" customHeight="1">
      <c r="A114" s="85"/>
      <c r="B114" s="29"/>
      <c r="C114" s="29"/>
      <c r="D114" s="29"/>
      <c r="E114" s="29"/>
      <c r="F114" s="29"/>
      <c r="G114" s="29"/>
      <c r="H114" s="29"/>
      <c r="I114" s="30"/>
      <c r="J114" s="29"/>
      <c r="K114" s="30"/>
      <c r="L114" s="80"/>
      <c r="M114" s="11"/>
    </row>
    <row r="115" spans="1:13" s="10" customFormat="1" ht="17" customHeight="1">
      <c r="A115" s="353"/>
      <c r="B115" s="11"/>
      <c r="C115" s="11"/>
      <c r="D115" s="11"/>
      <c r="E115" s="11"/>
      <c r="F115" s="11"/>
      <c r="G115" s="11"/>
      <c r="H115" s="11"/>
      <c r="I115" s="11"/>
      <c r="J115" s="11"/>
      <c r="K115" s="353"/>
      <c r="L115" s="9"/>
      <c r="M115" s="12"/>
    </row>
    <row r="116" spans="1:13" ht="12.75" customHeight="1">
      <c r="A116" s="86" t="s">
        <v>373</v>
      </c>
      <c r="B116" s="19"/>
      <c r="C116" s="19"/>
      <c r="D116" s="19"/>
      <c r="E116" s="19"/>
      <c r="F116" s="19"/>
      <c r="G116" s="19"/>
      <c r="H116" s="19"/>
      <c r="I116" s="20"/>
      <c r="J116" s="19"/>
      <c r="K116" s="20"/>
      <c r="L116" s="83"/>
      <c r="M116" s="12"/>
    </row>
    <row r="117" spans="1:13" ht="32" customHeight="1" thickBot="1">
      <c r="A117" s="65"/>
      <c r="B117" s="21"/>
      <c r="C117" s="22"/>
      <c r="D117" s="345" t="s">
        <v>216</v>
      </c>
      <c r="E117" s="345"/>
      <c r="F117" s="345" t="s">
        <v>244</v>
      </c>
      <c r="G117" s="23"/>
      <c r="H117" s="344" t="s">
        <v>245</v>
      </c>
      <c r="I117" s="23"/>
      <c r="J117" s="345" t="s">
        <v>58</v>
      </c>
      <c r="K117" s="23"/>
      <c r="L117" s="83"/>
      <c r="M117" s="12"/>
    </row>
    <row r="118" spans="1:13" ht="12.75" customHeight="1" thickBot="1">
      <c r="A118" s="65"/>
      <c r="B118" s="351" t="s">
        <v>374</v>
      </c>
      <c r="C118" s="318"/>
      <c r="D118" s="17"/>
      <c r="E118" s="23" t="s">
        <v>375</v>
      </c>
      <c r="F118" s="23"/>
      <c r="G118" s="25"/>
      <c r="H118" s="26"/>
      <c r="I118" s="23"/>
      <c r="J118" s="63">
        <f>SUM(D118)</f>
        <v>0</v>
      </c>
      <c r="K118" s="23" t="s">
        <v>376</v>
      </c>
      <c r="L118" s="83"/>
      <c r="M118" s="12"/>
    </row>
    <row r="119" spans="1:13" ht="6.75" customHeight="1" thickBot="1">
      <c r="A119" s="65"/>
      <c r="B119" s="318"/>
      <c r="C119" s="318"/>
      <c r="D119" s="23"/>
      <c r="E119" s="23"/>
      <c r="F119" s="23"/>
      <c r="G119" s="23"/>
      <c r="H119" s="34"/>
      <c r="I119" s="23"/>
      <c r="J119" s="34"/>
      <c r="K119" s="23"/>
      <c r="L119" s="83"/>
      <c r="M119" s="12"/>
    </row>
    <row r="120" spans="1:13" ht="12.75" customHeight="1" thickBot="1">
      <c r="A120" s="65"/>
      <c r="B120" s="22" t="s">
        <v>377</v>
      </c>
      <c r="C120" s="22"/>
      <c r="D120" s="14"/>
      <c r="E120" s="22" t="s">
        <v>378</v>
      </c>
      <c r="F120" s="14"/>
      <c r="G120" s="22" t="s">
        <v>379</v>
      </c>
      <c r="H120" s="14"/>
      <c r="I120" s="22" t="s">
        <v>380</v>
      </c>
      <c r="J120" s="15">
        <f>SUM(F120+H120)-D120</f>
        <v>0</v>
      </c>
      <c r="K120" s="23" t="s">
        <v>381</v>
      </c>
      <c r="L120" s="73"/>
      <c r="M120" s="12"/>
    </row>
    <row r="121" spans="1:13" ht="12.75" customHeight="1" thickBot="1">
      <c r="A121" s="65"/>
      <c r="B121" s="22" t="s">
        <v>382</v>
      </c>
      <c r="C121" s="22"/>
      <c r="D121" s="14"/>
      <c r="E121" s="22" t="s">
        <v>383</v>
      </c>
      <c r="F121" s="14"/>
      <c r="G121" s="22" t="s">
        <v>384</v>
      </c>
      <c r="H121" s="14"/>
      <c r="I121" s="22" t="s">
        <v>385</v>
      </c>
      <c r="J121" s="15">
        <f>SUM(F121+H121)-D121</f>
        <v>0</v>
      </c>
      <c r="K121" s="23" t="s">
        <v>386</v>
      </c>
      <c r="L121" s="73"/>
      <c r="M121" s="12"/>
    </row>
    <row r="122" spans="1:13" ht="12.75" customHeight="1" thickBot="1">
      <c r="A122" s="65"/>
      <c r="B122" s="22" t="s">
        <v>387</v>
      </c>
      <c r="C122" s="22"/>
      <c r="D122" s="14"/>
      <c r="E122" s="22" t="s">
        <v>388</v>
      </c>
      <c r="F122" s="14"/>
      <c r="G122" s="22" t="s">
        <v>389</v>
      </c>
      <c r="H122" s="14"/>
      <c r="I122" s="22" t="s">
        <v>390</v>
      </c>
      <c r="J122" s="15">
        <f>SUM(F122+H122)-D122</f>
        <v>0</v>
      </c>
      <c r="K122" s="23" t="s">
        <v>391</v>
      </c>
      <c r="L122" s="73"/>
      <c r="M122" s="12"/>
    </row>
    <row r="123" spans="1:13" ht="9" customHeight="1" thickBot="1">
      <c r="A123" s="65"/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73"/>
      <c r="M123" s="12"/>
    </row>
    <row r="124" spans="1:13" ht="12.75" customHeight="1" thickBot="1">
      <c r="A124" s="65"/>
      <c r="B124" s="22" t="s">
        <v>70</v>
      </c>
      <c r="C124" s="22"/>
      <c r="D124" s="14">
        <f>SUM(D118+D120+D121+D122)</f>
        <v>0</v>
      </c>
      <c r="E124" s="22" t="s">
        <v>392</v>
      </c>
      <c r="F124" s="14">
        <f>SUM(F120:F122)</f>
        <v>0</v>
      </c>
      <c r="G124" s="22" t="s">
        <v>393</v>
      </c>
      <c r="H124" s="14">
        <f>SUM(H120:H122)</f>
        <v>0</v>
      </c>
      <c r="I124" s="22" t="s">
        <v>394</v>
      </c>
      <c r="J124" s="15">
        <f>SUM(F124+H124)-D124</f>
        <v>0</v>
      </c>
      <c r="K124" s="34" t="s">
        <v>395</v>
      </c>
      <c r="L124" s="73"/>
      <c r="M124" s="12"/>
    </row>
    <row r="125" spans="1:13" ht="9" customHeight="1">
      <c r="A125" s="85"/>
      <c r="B125" s="29"/>
      <c r="C125" s="29"/>
      <c r="D125" s="29"/>
      <c r="E125" s="29"/>
      <c r="F125" s="29"/>
      <c r="G125" s="29"/>
      <c r="H125" s="29"/>
      <c r="I125" s="30"/>
      <c r="J125" s="29"/>
      <c r="K125" s="30"/>
      <c r="L125" s="73"/>
      <c r="M125" s="12"/>
    </row>
    <row r="126" spans="1:13" ht="5" customHeight="1" thickBot="1">
      <c r="A126" s="73"/>
      <c r="I126" s="7"/>
      <c r="K126" s="7"/>
      <c r="L126" s="74"/>
      <c r="M126" s="75"/>
    </row>
    <row r="127" spans="1:13" ht="6" customHeight="1" thickBot="1">
      <c r="A127" s="87"/>
      <c r="B127" s="19"/>
      <c r="C127" s="19"/>
      <c r="D127" s="19"/>
      <c r="E127" s="19"/>
      <c r="F127" s="19"/>
      <c r="G127" s="19"/>
      <c r="H127" s="19"/>
      <c r="I127" s="20"/>
      <c r="J127" s="19"/>
      <c r="K127" s="20"/>
      <c r="L127" s="22"/>
      <c r="M127" s="59"/>
    </row>
    <row r="128" spans="1:13" ht="12.75" customHeight="1" thickBot="1">
      <c r="A128" s="77" t="s">
        <v>396</v>
      </c>
      <c r="B128" s="22"/>
      <c r="C128" s="22"/>
      <c r="D128" s="343">
        <f>SUM(D68+D91+D113+D124)</f>
        <v>0</v>
      </c>
      <c r="E128" s="22" t="s">
        <v>397</v>
      </c>
      <c r="F128" s="343">
        <f>SUM(F68+F91+F113+F124)</f>
        <v>0</v>
      </c>
      <c r="G128" s="22" t="s">
        <v>398</v>
      </c>
      <c r="H128" s="343">
        <f>SUM(H68+H91+H113+H124)</f>
        <v>0</v>
      </c>
      <c r="I128" s="26" t="s">
        <v>399</v>
      </c>
      <c r="J128" s="22"/>
      <c r="K128" s="26" t="s">
        <v>400</v>
      </c>
      <c r="L128" s="15">
        <f>SUM(F128+H128)-D128</f>
        <v>0</v>
      </c>
      <c r="M128" s="68" t="s">
        <v>401</v>
      </c>
    </row>
    <row r="129" spans="1:13" ht="3.75" customHeight="1" thickBot="1">
      <c r="A129" s="69"/>
      <c r="B129" s="22"/>
      <c r="C129" s="22"/>
      <c r="D129" s="22"/>
      <c r="E129" s="22"/>
      <c r="F129" s="22"/>
      <c r="G129" s="22"/>
      <c r="H129" s="22"/>
      <c r="I129" s="23"/>
      <c r="J129" s="22"/>
      <c r="K129" s="23"/>
      <c r="L129" s="22"/>
      <c r="M129" s="62"/>
    </row>
    <row r="130" spans="1:13" ht="8.25" customHeight="1" thickBot="1">
      <c r="A130" s="8"/>
      <c r="B130" s="72"/>
      <c r="C130" s="72"/>
      <c r="D130" s="72"/>
      <c r="E130" s="72"/>
      <c r="F130" s="72"/>
      <c r="G130" s="72"/>
      <c r="H130" s="72"/>
      <c r="I130" s="84"/>
      <c r="J130" s="72"/>
      <c r="K130" s="84"/>
      <c r="L130" s="72"/>
      <c r="M130" s="84"/>
    </row>
    <row r="131" spans="1:13" ht="4.5" customHeight="1" thickBot="1">
      <c r="A131" s="76"/>
      <c r="B131" s="58"/>
      <c r="C131" s="58"/>
      <c r="D131" s="58"/>
      <c r="E131" s="58"/>
      <c r="F131" s="58"/>
      <c r="G131" s="58"/>
      <c r="H131" s="58"/>
      <c r="I131" s="81"/>
      <c r="J131" s="58"/>
      <c r="K131" s="81"/>
      <c r="L131" s="58"/>
      <c r="M131" s="59"/>
    </row>
    <row r="132" spans="1:13" ht="12.75" customHeight="1" thickBot="1">
      <c r="A132" s="77" t="s">
        <v>402</v>
      </c>
      <c r="B132" s="22"/>
      <c r="C132" s="22"/>
      <c r="D132" s="295">
        <f>SUM(D31+D42+D128)-F19</f>
        <v>0</v>
      </c>
      <c r="E132" s="22" t="s">
        <v>403</v>
      </c>
      <c r="F132" s="295">
        <f>SUM(F31+F42+F128+H128)-H19</f>
        <v>0</v>
      </c>
      <c r="G132" s="22" t="s">
        <v>404</v>
      </c>
      <c r="H132" s="22"/>
      <c r="I132" s="26"/>
      <c r="J132" s="22"/>
      <c r="K132" s="26" t="s">
        <v>405</v>
      </c>
      <c r="L132" s="15">
        <f>SUM(F132-D132)</f>
        <v>0</v>
      </c>
      <c r="M132" s="68" t="s">
        <v>406</v>
      </c>
    </row>
    <row r="133" spans="1:13" ht="22" customHeight="1" thickBot="1">
      <c r="A133" s="69"/>
      <c r="B133" s="61"/>
      <c r="C133" s="326"/>
      <c r="D133" s="327" t="s">
        <v>407</v>
      </c>
      <c r="E133" s="61"/>
      <c r="F133" s="328" t="s">
        <v>408</v>
      </c>
      <c r="G133" s="61"/>
      <c r="H133" s="61"/>
      <c r="I133" s="214"/>
      <c r="J133" s="61"/>
      <c r="K133" s="214"/>
      <c r="L133" s="61"/>
      <c r="M133" s="62"/>
    </row>
    <row r="134" spans="1:11" ht="12" customHeight="1">
      <c r="A134" s="331"/>
      <c r="B134" s="324" t="s">
        <v>409</v>
      </c>
      <c r="C134" s="332"/>
      <c r="D134" s="333"/>
      <c r="E134" s="331"/>
      <c r="F134" s="334"/>
      <c r="G134" s="331"/>
      <c r="H134" s="331"/>
      <c r="I134" s="335"/>
      <c r="J134" s="331"/>
      <c r="K134" s="336"/>
    </row>
    <row r="135" ht="9" customHeight="1">
      <c r="B135" s="324"/>
    </row>
  </sheetData>
  <printOptions horizontalCentered="1"/>
  <pageMargins left="0.11811023622047245" right="0.11811023622047245" top="0.4330708661417323" bottom="0.4330708661417323" header="0.15748031496062992" footer="0.2362204724409449"/>
  <pageSetup firstPageNumber="4" useFirstPageNumber="1" horizontalDpi="600" verticalDpi="600" orientation="portrait" paperSize="9" scale="95"/>
  <headerFooter>
    <oddHeader>&amp;CCOMPTE DE RESULTAT ANALYTIQUE DE L'EXERCICE "N"</oddHeader>
    <oddFooter>&amp;R&amp;"Lubalin Graph,Normal"&amp;9... &amp;P</oddFooter>
  </headerFooter>
  <rowBreaks count="2" manualBreakCount="2">
    <brk id="53" max="16383" man="1"/>
    <brk id="11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390"/>
  <sheetViews>
    <sheetView zoomScale="125" zoomScaleNormal="125" workbookViewId="0" topLeftCell="A19">
      <selection activeCell="E147" sqref="E147"/>
    </sheetView>
  </sheetViews>
  <sheetFormatPr defaultColWidth="11.00390625" defaultRowHeight="12.75"/>
  <cols>
    <col min="1" max="1" width="4.25390625" style="196" customWidth="1"/>
    <col min="2" max="2" width="22.625" style="175" customWidth="1"/>
    <col min="3" max="3" width="6.875" style="175" customWidth="1"/>
    <col min="4" max="4" width="8.25390625" style="175" customWidth="1"/>
    <col min="5" max="5" width="10.875" style="175" customWidth="1"/>
    <col min="6" max="6" width="1.625" style="175" customWidth="1"/>
    <col min="7" max="7" width="11.25390625" style="175" customWidth="1"/>
    <col min="8" max="8" width="1.625" style="175" customWidth="1"/>
    <col min="9" max="9" width="11.125" style="175" customWidth="1"/>
    <col min="10" max="27" width="10.75390625" style="176" customWidth="1"/>
    <col min="28" max="16384" width="10.75390625" style="175" customWidth="1"/>
  </cols>
  <sheetData>
    <row r="1" spans="1:8" ht="12.75">
      <c r="A1" s="204" t="s">
        <v>410</v>
      </c>
      <c r="B1" s="173"/>
      <c r="C1" s="173"/>
      <c r="D1" s="173"/>
      <c r="E1" s="173"/>
      <c r="F1" s="173"/>
      <c r="G1" s="173"/>
      <c r="H1" s="174"/>
    </row>
    <row r="2" spans="1:8" ht="12.75">
      <c r="A2" s="205"/>
      <c r="B2" s="177"/>
      <c r="C2" s="177"/>
      <c r="D2" s="177"/>
      <c r="E2" s="177"/>
      <c r="F2" s="177"/>
      <c r="G2" s="177"/>
      <c r="H2" s="178"/>
    </row>
    <row r="3" spans="1:8" ht="12.75">
      <c r="A3" s="215">
        <v>74111</v>
      </c>
      <c r="B3" s="177" t="s">
        <v>411</v>
      </c>
      <c r="C3" s="177"/>
      <c r="D3" s="177"/>
      <c r="E3" s="177"/>
      <c r="F3" s="177"/>
      <c r="G3" s="179"/>
      <c r="H3" s="178"/>
    </row>
    <row r="4" spans="1:8" ht="12.75">
      <c r="A4" s="215">
        <v>74115</v>
      </c>
      <c r="B4" s="177" t="s">
        <v>412</v>
      </c>
      <c r="C4" s="177"/>
      <c r="D4" s="177"/>
      <c r="E4" s="177"/>
      <c r="F4" s="177"/>
      <c r="G4" s="179"/>
      <c r="H4" s="178"/>
    </row>
    <row r="5" spans="1:8" ht="12.75">
      <c r="A5" s="215">
        <v>74121</v>
      </c>
      <c r="B5" s="177" t="s">
        <v>413</v>
      </c>
      <c r="C5" s="177"/>
      <c r="D5" s="177"/>
      <c r="E5" s="177"/>
      <c r="F5" s="177"/>
      <c r="G5" s="179"/>
      <c r="H5" s="178"/>
    </row>
    <row r="6" spans="1:8" ht="12.75">
      <c r="A6" s="215">
        <v>74131</v>
      </c>
      <c r="B6" s="177" t="s">
        <v>414</v>
      </c>
      <c r="C6" s="177"/>
      <c r="D6" s="177"/>
      <c r="E6" s="177"/>
      <c r="F6" s="177"/>
      <c r="G6" s="179"/>
      <c r="H6" s="178"/>
    </row>
    <row r="7" spans="1:8" ht="12.75">
      <c r="A7" s="215">
        <v>74141</v>
      </c>
      <c r="B7" s="177" t="s">
        <v>415</v>
      </c>
      <c r="C7" s="177"/>
      <c r="D7" s="177"/>
      <c r="E7" s="177"/>
      <c r="F7" s="177"/>
      <c r="G7" s="179"/>
      <c r="H7" s="178"/>
    </row>
    <row r="8" spans="1:8" ht="12.75">
      <c r="A8" s="215">
        <v>74142</v>
      </c>
      <c r="B8" s="177" t="s">
        <v>416</v>
      </c>
      <c r="C8" s="177"/>
      <c r="D8" s="177"/>
      <c r="E8" s="177"/>
      <c r="F8" s="177"/>
      <c r="G8" s="179"/>
      <c r="H8" s="178"/>
    </row>
    <row r="9" spans="1:8" ht="12" thickBot="1">
      <c r="A9" s="215" t="s">
        <v>417</v>
      </c>
      <c r="B9" s="177" t="s">
        <v>418</v>
      </c>
      <c r="C9" s="177"/>
      <c r="D9" s="177"/>
      <c r="E9" s="177"/>
      <c r="F9" s="177"/>
      <c r="G9" s="180"/>
      <c r="H9" s="178"/>
    </row>
    <row r="10" spans="1:8" ht="12" thickBot="1">
      <c r="A10" s="215"/>
      <c r="B10" s="177"/>
      <c r="C10" s="181"/>
      <c r="D10" s="181"/>
      <c r="E10" s="177"/>
      <c r="F10" s="181" t="s">
        <v>419</v>
      </c>
      <c r="G10" s="182">
        <f>SUM(G3:G9)</f>
        <v>0</v>
      </c>
      <c r="H10" s="178"/>
    </row>
    <row r="11" spans="1:8" ht="8" customHeight="1">
      <c r="A11" s="216"/>
      <c r="B11" s="183"/>
      <c r="C11" s="183"/>
      <c r="D11" s="183"/>
      <c r="E11" s="183"/>
      <c r="F11" s="183"/>
      <c r="G11" s="183"/>
      <c r="H11" s="184"/>
    </row>
    <row r="12" spans="1:8" ht="12.75">
      <c r="A12" s="197"/>
      <c r="B12" s="176"/>
      <c r="C12" s="176"/>
      <c r="D12" s="176"/>
      <c r="E12" s="176"/>
      <c r="F12" s="176"/>
      <c r="G12" s="176"/>
      <c r="H12" s="176"/>
    </row>
    <row r="13" spans="1:8" ht="12.75">
      <c r="A13" s="204" t="s">
        <v>420</v>
      </c>
      <c r="B13" s="173"/>
      <c r="C13" s="173"/>
      <c r="D13" s="173"/>
      <c r="E13" s="173"/>
      <c r="F13" s="173"/>
      <c r="G13" s="173"/>
      <c r="H13" s="174"/>
    </row>
    <row r="14" spans="1:8" ht="12.75">
      <c r="A14" s="215"/>
      <c r="B14" s="177"/>
      <c r="C14" s="177"/>
      <c r="D14" s="177"/>
      <c r="E14" s="177"/>
      <c r="F14" s="177"/>
      <c r="G14" s="177"/>
      <c r="H14" s="178"/>
    </row>
    <row r="15" spans="1:8" ht="12.75">
      <c r="A15" s="215"/>
      <c r="B15" s="185" t="s">
        <v>421</v>
      </c>
      <c r="C15" s="177"/>
      <c r="D15" s="177"/>
      <c r="E15" s="177"/>
      <c r="F15" s="177"/>
      <c r="G15" s="179"/>
      <c r="H15" s="178"/>
    </row>
    <row r="16" spans="1:8" ht="12.75">
      <c r="A16" s="215"/>
      <c r="B16" s="185" t="s">
        <v>422</v>
      </c>
      <c r="C16" s="177"/>
      <c r="D16" s="177"/>
      <c r="E16" s="177"/>
      <c r="F16" s="177"/>
      <c r="G16" s="179"/>
      <c r="H16" s="178"/>
    </row>
    <row r="17" spans="1:8" ht="12.75">
      <c r="A17" s="215"/>
      <c r="B17" s="185" t="s">
        <v>423</v>
      </c>
      <c r="C17" s="177"/>
      <c r="D17" s="177"/>
      <c r="E17" s="177"/>
      <c r="F17" s="177"/>
      <c r="G17" s="179"/>
      <c r="H17" s="178"/>
    </row>
    <row r="18" spans="1:8" ht="12" thickBot="1">
      <c r="A18" s="215"/>
      <c r="B18" s="185" t="s">
        <v>139</v>
      </c>
      <c r="C18" s="177"/>
      <c r="D18" s="177"/>
      <c r="E18" s="177"/>
      <c r="F18" s="177"/>
      <c r="G18" s="180"/>
      <c r="H18" s="178"/>
    </row>
    <row r="19" spans="1:8" ht="12" thickBot="1">
      <c r="A19" s="215"/>
      <c r="B19" s="177"/>
      <c r="C19" s="177"/>
      <c r="D19" s="177"/>
      <c r="E19" s="177"/>
      <c r="F19" s="181" t="s">
        <v>424</v>
      </c>
      <c r="G19" s="186">
        <f>SUM(G15:G18)</f>
        <v>0</v>
      </c>
      <c r="H19" s="178"/>
    </row>
    <row r="20" spans="1:8" ht="6.75" customHeight="1">
      <c r="A20" s="216"/>
      <c r="B20" s="183"/>
      <c r="C20" s="183"/>
      <c r="D20" s="183"/>
      <c r="E20" s="183"/>
      <c r="F20" s="183"/>
      <c r="G20" s="183"/>
      <c r="H20" s="184"/>
    </row>
    <row r="21" spans="1:8" ht="12.75">
      <c r="A21" s="197"/>
      <c r="B21" s="176"/>
      <c r="C21" s="176"/>
      <c r="D21" s="176"/>
      <c r="E21" s="176"/>
      <c r="F21" s="176"/>
      <c r="G21" s="176"/>
      <c r="H21" s="176"/>
    </row>
    <row r="22" spans="1:8" ht="12.75">
      <c r="A22" s="204" t="s">
        <v>425</v>
      </c>
      <c r="B22" s="173"/>
      <c r="C22" s="173"/>
      <c r="D22" s="173"/>
      <c r="E22" s="173"/>
      <c r="F22" s="173"/>
      <c r="G22" s="173"/>
      <c r="H22" s="174"/>
    </row>
    <row r="23" spans="1:8" ht="12.75">
      <c r="A23" s="215"/>
      <c r="B23" s="177"/>
      <c r="C23" s="177"/>
      <c r="D23" s="177"/>
      <c r="E23" s="177"/>
      <c r="F23" s="177"/>
      <c r="G23" s="177"/>
      <c r="H23" s="178"/>
    </row>
    <row r="24" spans="1:8" ht="12.75">
      <c r="A24" s="215"/>
      <c r="B24" s="177" t="s">
        <v>426</v>
      </c>
      <c r="C24" s="177"/>
      <c r="D24" s="177"/>
      <c r="E24" s="177"/>
      <c r="F24" s="177"/>
      <c r="G24" s="179"/>
      <c r="H24" s="178"/>
    </row>
    <row r="25" spans="1:8" ht="12" thickBot="1">
      <c r="A25" s="215"/>
      <c r="B25" s="177" t="s">
        <v>427</v>
      </c>
      <c r="C25" s="177"/>
      <c r="D25" s="177"/>
      <c r="E25" s="177"/>
      <c r="F25" s="177"/>
      <c r="G25" s="180"/>
      <c r="H25" s="178"/>
    </row>
    <row r="26" spans="1:8" ht="12" thickBot="1">
      <c r="A26" s="215"/>
      <c r="B26" s="177"/>
      <c r="C26" s="177"/>
      <c r="D26" s="177"/>
      <c r="E26" s="177"/>
      <c r="F26" s="181" t="s">
        <v>428</v>
      </c>
      <c r="G26" s="186">
        <f>SUM(G24:G25)</f>
        <v>0</v>
      </c>
      <c r="H26" s="178"/>
    </row>
    <row r="27" spans="1:8" ht="9" customHeight="1">
      <c r="A27" s="216"/>
      <c r="B27" s="183"/>
      <c r="C27" s="183"/>
      <c r="D27" s="183"/>
      <c r="E27" s="183"/>
      <c r="F27" s="183"/>
      <c r="G27" s="183"/>
      <c r="H27" s="184"/>
    </row>
    <row r="28" spans="1:8" ht="12.75">
      <c r="A28" s="270"/>
      <c r="B28" s="271"/>
      <c r="C28" s="271"/>
      <c r="D28" s="271"/>
      <c r="E28" s="271"/>
      <c r="F28" s="271"/>
      <c r="G28" s="271"/>
      <c r="H28" s="271"/>
    </row>
    <row r="29" spans="1:9" ht="12.75">
      <c r="A29" s="204" t="s">
        <v>429</v>
      </c>
      <c r="B29" s="173"/>
      <c r="C29" s="173"/>
      <c r="D29" s="173"/>
      <c r="E29" s="173"/>
      <c r="F29" s="173"/>
      <c r="G29" s="173"/>
      <c r="H29" s="174"/>
      <c r="I29" s="187"/>
    </row>
    <row r="30" spans="1:9" ht="12.75">
      <c r="A30" s="205"/>
      <c r="B30" s="177"/>
      <c r="C30" s="177"/>
      <c r="D30" s="177"/>
      <c r="E30" s="177"/>
      <c r="F30" s="177"/>
      <c r="G30" s="183"/>
      <c r="H30" s="178"/>
      <c r="I30" s="187"/>
    </row>
    <row r="31" spans="1:9" ht="12.75">
      <c r="A31" s="215">
        <v>74195</v>
      </c>
      <c r="B31" s="177" t="s">
        <v>190</v>
      </c>
      <c r="C31" s="177"/>
      <c r="D31" s="177"/>
      <c r="E31" s="188"/>
      <c r="F31" s="178"/>
      <c r="G31" s="179"/>
      <c r="H31" s="178"/>
      <c r="I31" s="187"/>
    </row>
    <row r="32" spans="1:9" ht="12" thickBot="1">
      <c r="A32" s="215"/>
      <c r="B32" s="177" t="s">
        <v>430</v>
      </c>
      <c r="C32" s="177"/>
      <c r="D32" s="177"/>
      <c r="E32" s="188"/>
      <c r="F32" s="178"/>
      <c r="G32" s="180"/>
      <c r="H32" s="178"/>
      <c r="I32" s="187"/>
    </row>
    <row r="33" spans="1:9" ht="12" thickBot="1">
      <c r="A33" s="215"/>
      <c r="B33" s="188"/>
      <c r="C33" s="181"/>
      <c r="D33" s="181"/>
      <c r="E33" s="188"/>
      <c r="F33" s="181" t="s">
        <v>431</v>
      </c>
      <c r="G33" s="186">
        <f>SUM(G31:G32)</f>
        <v>0</v>
      </c>
      <c r="H33" s="178"/>
      <c r="I33" s="187"/>
    </row>
    <row r="34" spans="1:9" ht="9" customHeight="1">
      <c r="A34" s="216"/>
      <c r="B34" s="183"/>
      <c r="C34" s="183"/>
      <c r="D34" s="183"/>
      <c r="E34" s="183"/>
      <c r="F34" s="183"/>
      <c r="G34" s="189"/>
      <c r="H34" s="184"/>
      <c r="I34" s="187"/>
    </row>
    <row r="35" ht="12.75">
      <c r="E35" s="176"/>
    </row>
    <row r="36" spans="1:9" ht="12.75">
      <c r="A36" s="204" t="s">
        <v>432</v>
      </c>
      <c r="B36" s="173"/>
      <c r="C36" s="173"/>
      <c r="D36" s="173"/>
      <c r="E36" s="173"/>
      <c r="F36" s="173"/>
      <c r="G36" s="173"/>
      <c r="H36" s="174"/>
      <c r="I36" s="187"/>
    </row>
    <row r="37" spans="1:9" ht="12.75">
      <c r="A37" s="205"/>
      <c r="B37" s="177"/>
      <c r="C37" s="177"/>
      <c r="D37" s="177"/>
      <c r="E37" s="177"/>
      <c r="F37" s="177"/>
      <c r="G37" s="177"/>
      <c r="H37" s="178"/>
      <c r="I37" s="187"/>
    </row>
    <row r="38" spans="1:9" ht="12.75">
      <c r="A38" s="215" t="s">
        <v>433</v>
      </c>
      <c r="B38" s="177" t="s">
        <v>434</v>
      </c>
      <c r="C38" s="177"/>
      <c r="D38" s="177"/>
      <c r="E38" s="188"/>
      <c r="F38" s="178"/>
      <c r="G38" s="179"/>
      <c r="H38" s="178"/>
      <c r="I38" s="187"/>
    </row>
    <row r="39" spans="1:9" ht="12.75">
      <c r="A39" s="215">
        <v>7068</v>
      </c>
      <c r="B39" s="177" t="s">
        <v>435</v>
      </c>
      <c r="C39" s="177"/>
      <c r="D39" s="177"/>
      <c r="E39" s="188"/>
      <c r="F39" s="178"/>
      <c r="G39" s="179"/>
      <c r="H39" s="178"/>
      <c r="I39" s="187"/>
    </row>
    <row r="40" spans="1:9" ht="12.75">
      <c r="A40" s="215">
        <v>707</v>
      </c>
      <c r="B40" s="177" t="s">
        <v>436</v>
      </c>
      <c r="C40" s="177"/>
      <c r="D40" s="177"/>
      <c r="E40" s="188"/>
      <c r="F40" s="178"/>
      <c r="G40" s="179"/>
      <c r="H40" s="178"/>
      <c r="I40" s="187"/>
    </row>
    <row r="41" spans="1:9" ht="12.75">
      <c r="A41" s="215">
        <v>7074</v>
      </c>
      <c r="B41" s="177" t="s">
        <v>226</v>
      </c>
      <c r="C41" s="177"/>
      <c r="D41" s="177"/>
      <c r="E41" s="188"/>
      <c r="F41" s="178"/>
      <c r="G41" s="179"/>
      <c r="H41" s="178"/>
      <c r="I41" s="187"/>
    </row>
    <row r="42" spans="1:9" ht="12.75">
      <c r="A42" s="215">
        <v>7075</v>
      </c>
      <c r="B42" s="177" t="s">
        <v>227</v>
      </c>
      <c r="C42" s="177"/>
      <c r="D42" s="177"/>
      <c r="E42" s="188"/>
      <c r="F42" s="178"/>
      <c r="G42" s="179"/>
      <c r="H42" s="178"/>
      <c r="I42" s="187"/>
    </row>
    <row r="43" spans="1:9" ht="12.75">
      <c r="A43" s="215">
        <v>7078</v>
      </c>
      <c r="B43" s="177" t="s">
        <v>228</v>
      </c>
      <c r="C43" s="177"/>
      <c r="D43" s="177"/>
      <c r="E43" s="188"/>
      <c r="F43" s="178"/>
      <c r="G43" s="179"/>
      <c r="H43" s="178"/>
      <c r="I43" s="187"/>
    </row>
    <row r="44" spans="1:9" ht="12.75">
      <c r="A44" s="215" t="s">
        <v>229</v>
      </c>
      <c r="B44" s="177" t="s">
        <v>230</v>
      </c>
      <c r="C44" s="177"/>
      <c r="D44" s="177"/>
      <c r="E44" s="188"/>
      <c r="F44" s="178"/>
      <c r="G44" s="179"/>
      <c r="H44" s="178"/>
      <c r="I44" s="187"/>
    </row>
    <row r="45" spans="1:9" ht="12.75">
      <c r="A45" s="215">
        <v>751</v>
      </c>
      <c r="B45" s="177" t="s">
        <v>231</v>
      </c>
      <c r="C45" s="177"/>
      <c r="D45" s="177"/>
      <c r="E45" s="188"/>
      <c r="F45" s="178"/>
      <c r="G45" s="179"/>
      <c r="H45" s="178"/>
      <c r="I45" s="187"/>
    </row>
    <row r="46" spans="1:9" ht="12" thickBot="1">
      <c r="A46" s="215">
        <v>758</v>
      </c>
      <c r="B46" s="177" t="s">
        <v>232</v>
      </c>
      <c r="C46" s="177"/>
      <c r="D46" s="177"/>
      <c r="E46" s="188"/>
      <c r="F46" s="178"/>
      <c r="G46" s="180"/>
      <c r="H46" s="178"/>
      <c r="I46" s="187"/>
    </row>
    <row r="47" spans="1:9" ht="12" thickBot="1">
      <c r="A47" s="215"/>
      <c r="B47" s="188"/>
      <c r="C47" s="181"/>
      <c r="D47" s="181"/>
      <c r="E47" s="188"/>
      <c r="F47" s="181" t="s">
        <v>233</v>
      </c>
      <c r="G47" s="186">
        <f>SUM(G38:G46)</f>
        <v>0</v>
      </c>
      <c r="H47" s="178"/>
      <c r="I47" s="187"/>
    </row>
    <row r="48" spans="1:9" ht="9" customHeight="1">
      <c r="A48" s="216"/>
      <c r="B48" s="183"/>
      <c r="C48" s="183"/>
      <c r="D48" s="183"/>
      <c r="E48" s="183"/>
      <c r="F48" s="183"/>
      <c r="G48" s="183"/>
      <c r="H48" s="184"/>
      <c r="I48" s="187"/>
    </row>
    <row r="50" spans="1:8" ht="12.75">
      <c r="A50" s="204" t="s">
        <v>234</v>
      </c>
      <c r="B50" s="173"/>
      <c r="C50" s="173"/>
      <c r="D50" s="173"/>
      <c r="E50" s="173"/>
      <c r="F50" s="173"/>
      <c r="G50" s="173"/>
      <c r="H50" s="174"/>
    </row>
    <row r="51" spans="1:8" ht="12.75">
      <c r="A51" s="215"/>
      <c r="B51" s="177"/>
      <c r="C51" s="177"/>
      <c r="D51" s="177"/>
      <c r="E51" s="177"/>
      <c r="F51" s="177"/>
      <c r="G51" s="177"/>
      <c r="H51" s="178"/>
    </row>
    <row r="52" spans="1:8" ht="12.75">
      <c r="A52" s="215" t="s">
        <v>235</v>
      </c>
      <c r="B52" s="177" t="s">
        <v>236</v>
      </c>
      <c r="C52" s="177"/>
      <c r="D52" s="177"/>
      <c r="E52" s="188"/>
      <c r="F52" s="178"/>
      <c r="G52" s="179"/>
      <c r="H52" s="178"/>
    </row>
    <row r="53" spans="1:8" ht="12.75">
      <c r="A53" s="215" t="s">
        <v>237</v>
      </c>
      <c r="B53" s="177" t="s">
        <v>238</v>
      </c>
      <c r="C53" s="177"/>
      <c r="D53" s="177"/>
      <c r="E53" s="188"/>
      <c r="F53" s="178"/>
      <c r="G53" s="179"/>
      <c r="H53" s="178"/>
    </row>
    <row r="54" spans="1:8" ht="12.75">
      <c r="A54" s="215">
        <v>7911</v>
      </c>
      <c r="B54" s="177" t="s">
        <v>443</v>
      </c>
      <c r="C54" s="177"/>
      <c r="D54" s="177"/>
      <c r="E54" s="188"/>
      <c r="F54" s="178"/>
      <c r="G54" s="179"/>
      <c r="H54" s="178"/>
    </row>
    <row r="55" spans="1:8" ht="12.75">
      <c r="A55" s="215">
        <v>7912</v>
      </c>
      <c r="B55" s="177" t="s">
        <v>444</v>
      </c>
      <c r="C55" s="177"/>
      <c r="D55" s="177"/>
      <c r="E55" s="188"/>
      <c r="F55" s="178"/>
      <c r="G55" s="180"/>
      <c r="H55" s="178"/>
    </row>
    <row r="56" spans="1:8" ht="12.75">
      <c r="A56" s="215">
        <v>7913</v>
      </c>
      <c r="B56" s="177" t="s">
        <v>445</v>
      </c>
      <c r="C56" s="177"/>
      <c r="D56" s="177"/>
      <c r="E56" s="188"/>
      <c r="F56" s="178"/>
      <c r="G56" s="180"/>
      <c r="H56" s="178"/>
    </row>
    <row r="57" spans="1:8" ht="12.75">
      <c r="A57" s="215">
        <v>7914</v>
      </c>
      <c r="B57" s="177" t="s">
        <v>446</v>
      </c>
      <c r="C57" s="177"/>
      <c r="D57" s="177"/>
      <c r="E57" s="188"/>
      <c r="F57" s="178"/>
      <c r="G57" s="180"/>
      <c r="H57" s="178"/>
    </row>
    <row r="58" spans="1:8" ht="12" thickBot="1">
      <c r="A58" s="215" t="s">
        <v>447</v>
      </c>
      <c r="B58" s="177" t="s">
        <v>448</v>
      </c>
      <c r="C58" s="177"/>
      <c r="D58" s="177"/>
      <c r="E58" s="188"/>
      <c r="F58" s="178"/>
      <c r="G58" s="180"/>
      <c r="H58" s="178"/>
    </row>
    <row r="59" spans="1:8" ht="12" thickBot="1">
      <c r="A59" s="215"/>
      <c r="B59" s="188"/>
      <c r="C59" s="181"/>
      <c r="D59" s="181"/>
      <c r="E59" s="188"/>
      <c r="F59" s="181" t="s">
        <v>449</v>
      </c>
      <c r="G59" s="186">
        <f>SUM(G52:G58)</f>
        <v>0</v>
      </c>
      <c r="H59" s="178"/>
    </row>
    <row r="60" spans="1:8" ht="9" customHeight="1">
      <c r="A60" s="216"/>
      <c r="B60" s="183"/>
      <c r="C60" s="183"/>
      <c r="D60" s="183"/>
      <c r="E60" s="183"/>
      <c r="F60" s="183"/>
      <c r="G60" s="183"/>
      <c r="H60" s="184"/>
    </row>
    <row r="62" spans="1:9" ht="12.75">
      <c r="A62" s="204" t="s">
        <v>450</v>
      </c>
      <c r="B62" s="173"/>
      <c r="C62" s="173"/>
      <c r="D62" s="173"/>
      <c r="E62" s="173"/>
      <c r="F62" s="173"/>
      <c r="G62" s="173"/>
      <c r="H62" s="174"/>
      <c r="I62" s="187"/>
    </row>
    <row r="63" spans="1:9" ht="9" customHeight="1">
      <c r="A63" s="215"/>
      <c r="B63" s="177"/>
      <c r="C63" s="177"/>
      <c r="D63" s="177"/>
      <c r="E63" s="177"/>
      <c r="F63" s="177"/>
      <c r="G63" s="177"/>
      <c r="H63" s="178"/>
      <c r="I63" s="187"/>
    </row>
    <row r="64" spans="1:9" ht="12" thickBot="1">
      <c r="A64" s="215">
        <v>777</v>
      </c>
      <c r="B64" s="193" t="s">
        <v>451</v>
      </c>
      <c r="C64" s="193"/>
      <c r="D64" s="193"/>
      <c r="E64" s="188"/>
      <c r="F64" s="178"/>
      <c r="G64" s="180"/>
      <c r="H64" s="178"/>
      <c r="I64" s="187"/>
    </row>
    <row r="65" spans="1:9" ht="12" thickBot="1">
      <c r="A65" s="215"/>
      <c r="B65" s="188"/>
      <c r="C65" s="181"/>
      <c r="D65" s="181"/>
      <c r="E65" s="188"/>
      <c r="F65" s="181" t="s">
        <v>452</v>
      </c>
      <c r="G65" s="186">
        <f>G64</f>
        <v>0</v>
      </c>
      <c r="H65" s="178"/>
      <c r="I65" s="187"/>
    </row>
    <row r="66" spans="1:9" ht="6.75" customHeight="1">
      <c r="A66" s="216"/>
      <c r="B66" s="183"/>
      <c r="C66" s="183"/>
      <c r="D66" s="183"/>
      <c r="E66" s="183"/>
      <c r="F66" s="183"/>
      <c r="G66" s="183"/>
      <c r="H66" s="184"/>
      <c r="I66" s="187"/>
    </row>
    <row r="67" ht="12.75" customHeight="1"/>
    <row r="68" spans="1:8" ht="12.75">
      <c r="A68" s="204" t="s">
        <v>453</v>
      </c>
      <c r="B68" s="173"/>
      <c r="C68" s="173"/>
      <c r="D68" s="173"/>
      <c r="E68" s="173"/>
      <c r="F68" s="173"/>
      <c r="G68" s="173"/>
      <c r="H68" s="174"/>
    </row>
    <row r="69" spans="1:8" ht="12.75">
      <c r="A69" s="215"/>
      <c r="B69" s="177"/>
      <c r="C69" s="177"/>
      <c r="D69" s="177"/>
      <c r="E69" s="177"/>
      <c r="F69" s="177"/>
      <c r="G69" s="177"/>
      <c r="H69" s="178"/>
    </row>
    <row r="70" spans="1:8" ht="12.75">
      <c r="A70" s="190" t="s">
        <v>454</v>
      </c>
      <c r="B70" s="191"/>
      <c r="C70" s="191"/>
      <c r="D70" s="191"/>
      <c r="E70" s="192"/>
      <c r="F70" s="177"/>
      <c r="G70" s="177"/>
      <c r="H70" s="178"/>
    </row>
    <row r="71" spans="1:8" ht="12.75">
      <c r="A71" s="215">
        <v>601</v>
      </c>
      <c r="B71" s="177" t="s">
        <v>455</v>
      </c>
      <c r="C71" s="177"/>
      <c r="D71" s="177"/>
      <c r="E71" s="179"/>
      <c r="F71" s="177"/>
      <c r="G71" s="188"/>
      <c r="H71" s="178"/>
    </row>
    <row r="72" spans="1:8" ht="12.75">
      <c r="A72" s="215">
        <v>602</v>
      </c>
      <c r="B72" s="177" t="s">
        <v>456</v>
      </c>
      <c r="C72" s="177"/>
      <c r="D72" s="177"/>
      <c r="E72" s="179"/>
      <c r="F72" s="177"/>
      <c r="G72" s="188"/>
      <c r="H72" s="178"/>
    </row>
    <row r="73" spans="1:8" ht="12.75">
      <c r="A73" s="215">
        <v>603</v>
      </c>
      <c r="B73" s="177" t="s">
        <v>457</v>
      </c>
      <c r="C73" s="177"/>
      <c r="D73" s="177"/>
      <c r="E73" s="179"/>
      <c r="F73" s="177"/>
      <c r="G73" s="188"/>
      <c r="H73" s="178"/>
    </row>
    <row r="74" spans="1:8" ht="12.75">
      <c r="A74" s="215">
        <v>6061</v>
      </c>
      <c r="B74" s="193" t="s">
        <v>458</v>
      </c>
      <c r="C74" s="188"/>
      <c r="D74" s="177"/>
      <c r="E74" s="179"/>
      <c r="F74" s="177"/>
      <c r="G74" s="188"/>
      <c r="H74" s="178"/>
    </row>
    <row r="75" spans="1:8" ht="12.75">
      <c r="A75" s="215">
        <v>60613</v>
      </c>
      <c r="B75" s="193" t="s">
        <v>459</v>
      </c>
      <c r="C75" s="188"/>
      <c r="D75" s="177"/>
      <c r="E75" s="179"/>
      <c r="F75" s="177"/>
      <c r="G75" s="188"/>
      <c r="H75" s="178"/>
    </row>
    <row r="76" spans="1:8" ht="12.75">
      <c r="A76" s="215">
        <v>60631</v>
      </c>
      <c r="B76" s="193" t="s">
        <v>460</v>
      </c>
      <c r="C76" s="188"/>
      <c r="D76" s="177"/>
      <c r="E76" s="179"/>
      <c r="F76" s="177"/>
      <c r="G76" s="188"/>
      <c r="H76" s="178"/>
    </row>
    <row r="77" spans="1:8" ht="12.75">
      <c r="A77" s="215">
        <v>60632</v>
      </c>
      <c r="B77" s="193" t="s">
        <v>461</v>
      </c>
      <c r="C77" s="188"/>
      <c r="D77" s="177"/>
      <c r="E77" s="179"/>
      <c r="F77" s="177"/>
      <c r="G77" s="188"/>
      <c r="H77" s="178"/>
    </row>
    <row r="78" spans="1:8" ht="12.75">
      <c r="A78" s="215">
        <v>60638</v>
      </c>
      <c r="B78" s="193" t="s">
        <v>462</v>
      </c>
      <c r="C78" s="188"/>
      <c r="D78" s="177"/>
      <c r="E78" s="179"/>
      <c r="F78" s="177"/>
      <c r="G78" s="188"/>
      <c r="H78" s="178"/>
    </row>
    <row r="79" spans="1:8" ht="12.75">
      <c r="A79" s="215">
        <v>60641</v>
      </c>
      <c r="B79" s="193" t="s">
        <v>463</v>
      </c>
      <c r="C79" s="188"/>
      <c r="D79" s="177"/>
      <c r="E79" s="179"/>
      <c r="F79" s="177"/>
      <c r="G79" s="188"/>
      <c r="H79" s="178"/>
    </row>
    <row r="80" spans="1:8" ht="12.75">
      <c r="A80" s="215">
        <v>60642</v>
      </c>
      <c r="B80" s="193" t="s">
        <v>464</v>
      </c>
      <c r="C80" s="188"/>
      <c r="D80" s="177"/>
      <c r="E80" s="179"/>
      <c r="F80" s="177"/>
      <c r="G80" s="188"/>
      <c r="H80" s="178"/>
    </row>
    <row r="81" spans="1:8" ht="12.75">
      <c r="A81" s="215">
        <v>6068</v>
      </c>
      <c r="B81" s="193" t="s">
        <v>465</v>
      </c>
      <c r="C81" s="188"/>
      <c r="D81" s="177"/>
      <c r="E81" s="179"/>
      <c r="F81" s="177"/>
      <c r="G81" s="188"/>
      <c r="H81" s="178"/>
    </row>
    <row r="82" spans="1:8" ht="12.75">
      <c r="A82" s="215">
        <v>607</v>
      </c>
      <c r="B82" s="177" t="s">
        <v>466</v>
      </c>
      <c r="C82" s="177"/>
      <c r="D82" s="177"/>
      <c r="E82" s="179"/>
      <c r="F82" s="177"/>
      <c r="G82" s="188"/>
      <c r="H82" s="178"/>
    </row>
    <row r="83" spans="1:8" ht="12.75">
      <c r="A83" s="215">
        <v>6078</v>
      </c>
      <c r="B83" s="177" t="s">
        <v>467</v>
      </c>
      <c r="C83" s="177"/>
      <c r="D83" s="177"/>
      <c r="E83" s="179"/>
      <c r="F83" s="177"/>
      <c r="G83" s="188"/>
      <c r="H83" s="178"/>
    </row>
    <row r="84" spans="1:8" ht="12.75">
      <c r="A84" s="215"/>
      <c r="B84" s="177"/>
      <c r="C84" s="177"/>
      <c r="D84" s="177"/>
      <c r="E84" s="177"/>
      <c r="F84" s="177"/>
      <c r="G84" s="188"/>
      <c r="H84" s="178"/>
    </row>
    <row r="85" spans="1:8" ht="12.75">
      <c r="A85" s="190" t="s">
        <v>468</v>
      </c>
      <c r="B85" s="191"/>
      <c r="C85" s="191"/>
      <c r="D85" s="191"/>
      <c r="E85" s="177"/>
      <c r="F85" s="177"/>
      <c r="G85" s="188"/>
      <c r="H85" s="178"/>
    </row>
    <row r="86" spans="1:8" ht="12.75">
      <c r="A86" s="215" t="s">
        <v>469</v>
      </c>
      <c r="B86" s="177" t="s">
        <v>470</v>
      </c>
      <c r="C86" s="177"/>
      <c r="D86" s="177"/>
      <c r="E86" s="179"/>
      <c r="F86" s="177"/>
      <c r="G86" s="188"/>
      <c r="H86" s="178"/>
    </row>
    <row r="87" spans="1:8" ht="12.75">
      <c r="A87" s="215">
        <v>6111</v>
      </c>
      <c r="B87" s="177" t="s">
        <v>471</v>
      </c>
      <c r="C87" s="177"/>
      <c r="D87" s="177"/>
      <c r="E87" s="179"/>
      <c r="F87" s="177"/>
      <c r="G87" s="188"/>
      <c r="H87" s="178"/>
    </row>
    <row r="88" spans="1:8" ht="12.75">
      <c r="A88" s="215">
        <v>6112</v>
      </c>
      <c r="B88" s="177" t="s">
        <v>472</v>
      </c>
      <c r="C88" s="177"/>
      <c r="D88" s="177"/>
      <c r="E88" s="179"/>
      <c r="F88" s="177"/>
      <c r="G88" s="188"/>
      <c r="H88" s="178"/>
    </row>
    <row r="89" spans="1:8" ht="12.75">
      <c r="A89" s="215">
        <v>6113</v>
      </c>
      <c r="B89" s="177" t="s">
        <v>473</v>
      </c>
      <c r="C89" s="177"/>
      <c r="D89" s="177"/>
      <c r="E89" s="179"/>
      <c r="F89" s="177"/>
      <c r="G89" s="188"/>
      <c r="H89" s="178"/>
    </row>
    <row r="90" spans="1:8" ht="12.75">
      <c r="A90" s="215">
        <v>612</v>
      </c>
      <c r="B90" s="177" t="s">
        <v>474</v>
      </c>
      <c r="C90" s="177"/>
      <c r="D90" s="177"/>
      <c r="E90" s="179"/>
      <c r="F90" s="177"/>
      <c r="G90" s="188"/>
      <c r="H90" s="178"/>
    </row>
    <row r="91" spans="1:8" ht="12.75">
      <c r="A91" s="215">
        <v>6132</v>
      </c>
      <c r="B91" s="177" t="s">
        <v>475</v>
      </c>
      <c r="C91" s="177"/>
      <c r="D91" s="177"/>
      <c r="E91" s="179"/>
      <c r="F91" s="177"/>
      <c r="G91" s="188"/>
      <c r="H91" s="178"/>
    </row>
    <row r="92" spans="1:8" ht="12.75">
      <c r="A92" s="215">
        <v>6135</v>
      </c>
      <c r="B92" s="177" t="s">
        <v>476</v>
      </c>
      <c r="C92" s="177"/>
      <c r="D92" s="177"/>
      <c r="E92" s="179"/>
      <c r="F92" s="177"/>
      <c r="G92" s="188"/>
      <c r="H92" s="178"/>
    </row>
    <row r="93" spans="1:8" ht="12.75">
      <c r="A93" s="215">
        <v>614</v>
      </c>
      <c r="B93" s="177" t="s">
        <v>477</v>
      </c>
      <c r="C93" s="177"/>
      <c r="D93" s="177"/>
      <c r="E93" s="179"/>
      <c r="F93" s="177"/>
      <c r="G93" s="188"/>
      <c r="H93" s="178"/>
    </row>
    <row r="94" spans="1:8" ht="12.75">
      <c r="A94" s="215">
        <v>615</v>
      </c>
      <c r="B94" s="177" t="s">
        <v>478</v>
      </c>
      <c r="C94" s="177"/>
      <c r="D94" s="177"/>
      <c r="E94" s="179"/>
      <c r="F94" s="177"/>
      <c r="G94" s="188"/>
      <c r="H94" s="178"/>
    </row>
    <row r="95" spans="1:8" ht="12.75">
      <c r="A95" s="215">
        <v>616</v>
      </c>
      <c r="B95" s="177" t="s">
        <v>479</v>
      </c>
      <c r="C95" s="177"/>
      <c r="D95" s="177"/>
      <c r="E95" s="179"/>
      <c r="F95" s="177"/>
      <c r="G95" s="188"/>
      <c r="H95" s="178"/>
    </row>
    <row r="96" spans="1:8" ht="12.75">
      <c r="A96" s="215">
        <v>617</v>
      </c>
      <c r="B96" s="177" t="s">
        <v>480</v>
      </c>
      <c r="C96" s="177"/>
      <c r="D96" s="177"/>
      <c r="E96" s="179"/>
      <c r="F96" s="177"/>
      <c r="G96" s="188"/>
      <c r="H96" s="178"/>
    </row>
    <row r="97" spans="1:8" ht="12.75">
      <c r="A97" s="215">
        <v>6181</v>
      </c>
      <c r="B97" s="177" t="s">
        <v>481</v>
      </c>
      <c r="C97" s="177"/>
      <c r="D97" s="177"/>
      <c r="E97" s="179"/>
      <c r="F97" s="177"/>
      <c r="G97" s="188"/>
      <c r="H97" s="178"/>
    </row>
    <row r="98" spans="1:8" ht="12.75">
      <c r="A98" s="215">
        <v>6183</v>
      </c>
      <c r="B98" s="177" t="s">
        <v>482</v>
      </c>
      <c r="C98" s="177"/>
      <c r="D98" s="177"/>
      <c r="E98" s="179"/>
      <c r="F98" s="177"/>
      <c r="G98" s="188"/>
      <c r="H98" s="178"/>
    </row>
    <row r="99" spans="1:8" ht="12.75">
      <c r="A99" s="215">
        <v>6185</v>
      </c>
      <c r="B99" s="177" t="s">
        <v>483</v>
      </c>
      <c r="C99" s="177"/>
      <c r="D99" s="177"/>
      <c r="E99" s="179"/>
      <c r="F99" s="177"/>
      <c r="G99" s="188"/>
      <c r="H99" s="178"/>
    </row>
    <row r="100" spans="1:8" ht="12.75">
      <c r="A100" s="215">
        <v>619</v>
      </c>
      <c r="B100" s="177" t="s">
        <v>484</v>
      </c>
      <c r="C100" s="177"/>
      <c r="D100" s="177"/>
      <c r="E100" s="179"/>
      <c r="F100" s="177"/>
      <c r="G100" s="188"/>
      <c r="H100" s="178"/>
    </row>
    <row r="101" spans="1:8" ht="12.75">
      <c r="A101" s="215"/>
      <c r="B101" s="177"/>
      <c r="C101" s="177"/>
      <c r="D101" s="177"/>
      <c r="E101" s="177"/>
      <c r="F101" s="177"/>
      <c r="G101" s="188"/>
      <c r="H101" s="178"/>
    </row>
    <row r="102" spans="1:27" s="196" customFormat="1" ht="12.75">
      <c r="A102" s="190" t="s">
        <v>485</v>
      </c>
      <c r="B102" s="193"/>
      <c r="C102" s="193"/>
      <c r="D102" s="193"/>
      <c r="E102" s="193"/>
      <c r="F102" s="193"/>
      <c r="G102" s="194"/>
      <c r="H102" s="195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</row>
    <row r="103" spans="1:8" ht="12.75">
      <c r="A103" s="215">
        <v>6221</v>
      </c>
      <c r="B103" s="177" t="s">
        <v>486</v>
      </c>
      <c r="C103" s="177"/>
      <c r="D103" s="177"/>
      <c r="E103" s="179"/>
      <c r="F103" s="177"/>
      <c r="G103" s="188"/>
      <c r="H103" s="178"/>
    </row>
    <row r="104" spans="1:8" ht="12.75">
      <c r="A104" s="215">
        <v>6226</v>
      </c>
      <c r="B104" s="193" t="s">
        <v>487</v>
      </c>
      <c r="C104" s="193"/>
      <c r="D104" s="193"/>
      <c r="E104" s="179"/>
      <c r="F104" s="177"/>
      <c r="G104" s="188"/>
      <c r="H104" s="178"/>
    </row>
    <row r="105" spans="1:8" ht="12.75">
      <c r="A105" s="215">
        <v>6227</v>
      </c>
      <c r="B105" s="193" t="s">
        <v>488</v>
      </c>
      <c r="C105" s="193"/>
      <c r="D105" s="193"/>
      <c r="E105" s="179"/>
      <c r="F105" s="177"/>
      <c r="G105" s="188"/>
      <c r="H105" s="178"/>
    </row>
    <row r="106" spans="1:8" ht="12.75">
      <c r="A106" s="215">
        <v>6238</v>
      </c>
      <c r="B106" s="193" t="s">
        <v>489</v>
      </c>
      <c r="C106" s="193"/>
      <c r="D106" s="193"/>
      <c r="E106" s="179"/>
      <c r="F106" s="177"/>
      <c r="G106" s="188"/>
      <c r="H106" s="178"/>
    </row>
    <row r="107" spans="1:8" ht="12.75">
      <c r="A107" s="215">
        <v>6241</v>
      </c>
      <c r="B107" s="177" t="s">
        <v>490</v>
      </c>
      <c r="C107" s="177"/>
      <c r="D107" s="177"/>
      <c r="E107" s="179"/>
      <c r="F107" s="177"/>
      <c r="G107" s="188"/>
      <c r="H107" s="178"/>
    </row>
    <row r="108" spans="1:8" ht="12.75">
      <c r="A108" s="215">
        <v>6244</v>
      </c>
      <c r="B108" s="177" t="s">
        <v>491</v>
      </c>
      <c r="C108" s="177"/>
      <c r="D108" s="177"/>
      <c r="E108" s="179"/>
      <c r="F108" s="177"/>
      <c r="G108" s="188"/>
      <c r="H108" s="178"/>
    </row>
    <row r="109" spans="1:8" ht="12.75">
      <c r="A109" s="215">
        <v>6247</v>
      </c>
      <c r="B109" s="177" t="s">
        <v>492</v>
      </c>
      <c r="C109" s="177"/>
      <c r="D109" s="177"/>
      <c r="E109" s="179"/>
      <c r="F109" s="177"/>
      <c r="G109" s="188"/>
      <c r="H109" s="178"/>
    </row>
    <row r="110" spans="1:8" ht="12.75">
      <c r="A110" s="215">
        <v>6248</v>
      </c>
      <c r="B110" s="177" t="s">
        <v>493</v>
      </c>
      <c r="C110" s="177"/>
      <c r="D110" s="177"/>
      <c r="E110" s="179"/>
      <c r="F110" s="177"/>
      <c r="G110" s="188"/>
      <c r="H110" s="178"/>
    </row>
    <row r="111" spans="1:8" ht="12.75">
      <c r="A111" s="215">
        <v>6251</v>
      </c>
      <c r="B111" s="177" t="s">
        <v>494</v>
      </c>
      <c r="C111" s="177"/>
      <c r="D111" s="177"/>
      <c r="E111" s="179"/>
      <c r="F111" s="177"/>
      <c r="G111" s="188"/>
      <c r="H111" s="178"/>
    </row>
    <row r="112" spans="1:8" ht="12.75">
      <c r="A112" s="215">
        <v>6256</v>
      </c>
      <c r="B112" s="177" t="s">
        <v>495</v>
      </c>
      <c r="C112" s="177"/>
      <c r="D112" s="177"/>
      <c r="E112" s="179"/>
      <c r="F112" s="177"/>
      <c r="G112" s="188"/>
      <c r="H112" s="178"/>
    </row>
    <row r="113" spans="1:8" ht="12.75">
      <c r="A113" s="215">
        <v>6257</v>
      </c>
      <c r="B113" s="177" t="s">
        <v>496</v>
      </c>
      <c r="C113" s="177"/>
      <c r="D113" s="177"/>
      <c r="E113" s="179"/>
      <c r="F113" s="177"/>
      <c r="G113" s="188"/>
      <c r="H113" s="178"/>
    </row>
    <row r="114" spans="1:8" ht="12.75">
      <c r="A114" s="215">
        <v>6261</v>
      </c>
      <c r="B114" s="177" t="s">
        <v>497</v>
      </c>
      <c r="C114" s="177"/>
      <c r="D114" s="177"/>
      <c r="E114" s="179"/>
      <c r="F114" s="177"/>
      <c r="G114" s="188"/>
      <c r="H114" s="178"/>
    </row>
    <row r="115" spans="1:8" ht="12.75">
      <c r="A115" s="215">
        <v>6262</v>
      </c>
      <c r="B115" s="177" t="s">
        <v>498</v>
      </c>
      <c r="C115" s="177"/>
      <c r="D115" s="177"/>
      <c r="E115" s="179"/>
      <c r="F115" s="177"/>
      <c r="G115" s="188"/>
      <c r="H115" s="178"/>
    </row>
    <row r="116" spans="1:8" ht="12.75">
      <c r="A116" s="215">
        <v>627</v>
      </c>
      <c r="B116" s="177" t="s">
        <v>347</v>
      </c>
      <c r="C116" s="177"/>
      <c r="D116" s="177"/>
      <c r="E116" s="179"/>
      <c r="F116" s="177"/>
      <c r="G116" s="188"/>
      <c r="H116" s="178"/>
    </row>
    <row r="117" spans="1:8" ht="12.75">
      <c r="A117" s="215">
        <v>6281</v>
      </c>
      <c r="B117" s="177" t="s">
        <v>348</v>
      </c>
      <c r="C117" s="177"/>
      <c r="D117" s="177"/>
      <c r="E117" s="179"/>
      <c r="F117" s="177"/>
      <c r="G117" s="188"/>
      <c r="H117" s="178"/>
    </row>
    <row r="118" spans="1:8" ht="12.75">
      <c r="A118" s="215">
        <v>6285</v>
      </c>
      <c r="B118" s="177" t="s">
        <v>349</v>
      </c>
      <c r="C118" s="177"/>
      <c r="D118" s="177"/>
      <c r="E118" s="179"/>
      <c r="F118" s="177"/>
      <c r="G118" s="188"/>
      <c r="H118" s="178"/>
    </row>
    <row r="119" spans="1:8" ht="12.75">
      <c r="A119" s="215">
        <v>6286</v>
      </c>
      <c r="B119" s="177" t="s">
        <v>350</v>
      </c>
      <c r="C119" s="177"/>
      <c r="D119" s="177"/>
      <c r="E119" s="179"/>
      <c r="F119" s="177"/>
      <c r="G119" s="188"/>
      <c r="H119" s="178"/>
    </row>
    <row r="120" spans="1:8" ht="12.75">
      <c r="A120" s="215">
        <v>6288</v>
      </c>
      <c r="B120" s="177" t="s">
        <v>351</v>
      </c>
      <c r="C120" s="177"/>
      <c r="D120" s="177"/>
      <c r="E120" s="179"/>
      <c r="F120" s="177"/>
      <c r="G120" s="188"/>
      <c r="H120" s="178"/>
    </row>
    <row r="121" spans="1:8" ht="12.75">
      <c r="A121" s="215"/>
      <c r="B121" s="177"/>
      <c r="C121" s="177"/>
      <c r="D121" s="177"/>
      <c r="E121" s="188"/>
      <c r="F121" s="177"/>
      <c r="G121" s="188"/>
      <c r="H121" s="178"/>
    </row>
    <row r="122" spans="1:8" ht="12.75">
      <c r="A122" s="205" t="s">
        <v>352</v>
      </c>
      <c r="B122" s="177"/>
      <c r="C122" s="177"/>
      <c r="D122" s="177"/>
      <c r="E122" s="191"/>
      <c r="F122" s="177"/>
      <c r="G122" s="177"/>
      <c r="H122" s="178"/>
    </row>
    <row r="123" spans="1:8" ht="12.75">
      <c r="A123" s="215">
        <v>6311</v>
      </c>
      <c r="B123" s="177" t="s">
        <v>353</v>
      </c>
      <c r="C123" s="177"/>
      <c r="D123" s="177"/>
      <c r="E123" s="179"/>
      <c r="F123" s="188"/>
      <c r="G123" s="188"/>
      <c r="H123" s="178"/>
    </row>
    <row r="124" spans="1:8" ht="12.75">
      <c r="A124" s="215">
        <v>6312</v>
      </c>
      <c r="B124" s="177" t="s">
        <v>354</v>
      </c>
      <c r="C124" s="177"/>
      <c r="D124" s="177"/>
      <c r="E124" s="179"/>
      <c r="F124" s="188"/>
      <c r="G124" s="188"/>
      <c r="H124" s="178"/>
    </row>
    <row r="125" spans="1:8" ht="12.75">
      <c r="A125" s="215">
        <v>6318</v>
      </c>
      <c r="B125" s="177" t="s">
        <v>355</v>
      </c>
      <c r="C125" s="177"/>
      <c r="D125" s="177"/>
      <c r="E125" s="179"/>
      <c r="F125" s="188"/>
      <c r="G125" s="188"/>
      <c r="H125" s="178"/>
    </row>
    <row r="126" spans="1:8" ht="12.75">
      <c r="A126" s="215">
        <v>6331</v>
      </c>
      <c r="B126" s="177" t="s">
        <v>501</v>
      </c>
      <c r="C126" s="177"/>
      <c r="D126" s="177"/>
      <c r="E126" s="179"/>
      <c r="F126" s="188"/>
      <c r="G126" s="188"/>
      <c r="H126" s="178"/>
    </row>
    <row r="127" spans="1:8" ht="12.75">
      <c r="A127" s="215">
        <v>6333</v>
      </c>
      <c r="B127" s="177" t="s">
        <v>502</v>
      </c>
      <c r="C127" s="177"/>
      <c r="D127" s="177"/>
      <c r="E127" s="179"/>
      <c r="F127" s="188"/>
      <c r="G127" s="188"/>
      <c r="H127" s="178"/>
    </row>
    <row r="128" spans="1:8" ht="12.75">
      <c r="A128" s="215">
        <v>6334</v>
      </c>
      <c r="B128" s="177" t="s">
        <v>503</v>
      </c>
      <c r="C128" s="177"/>
      <c r="D128" s="177"/>
      <c r="E128" s="179"/>
      <c r="F128" s="188"/>
      <c r="G128" s="188"/>
      <c r="H128" s="178"/>
    </row>
    <row r="129" spans="1:8" ht="12.75">
      <c r="A129" s="215">
        <v>6338</v>
      </c>
      <c r="B129" s="177" t="s">
        <v>504</v>
      </c>
      <c r="C129" s="177"/>
      <c r="D129" s="177"/>
      <c r="E129" s="179"/>
      <c r="F129" s="188"/>
      <c r="G129" s="188"/>
      <c r="H129" s="178"/>
    </row>
    <row r="130" spans="1:8" ht="12.75">
      <c r="A130" s="215">
        <v>63511</v>
      </c>
      <c r="B130" s="177" t="s">
        <v>505</v>
      </c>
      <c r="C130" s="177"/>
      <c r="D130" s="177"/>
      <c r="E130" s="179"/>
      <c r="F130" s="188" t="s">
        <v>506</v>
      </c>
      <c r="G130" s="188"/>
      <c r="H130" s="178"/>
    </row>
    <row r="131" spans="1:8" ht="12.75">
      <c r="A131" s="215">
        <v>63513</v>
      </c>
      <c r="B131" s="177" t="s">
        <v>507</v>
      </c>
      <c r="C131" s="177"/>
      <c r="D131" s="177"/>
      <c r="E131" s="179"/>
      <c r="F131" s="188"/>
      <c r="G131" s="188"/>
      <c r="H131" s="178"/>
    </row>
    <row r="132" spans="1:8" ht="12.75">
      <c r="A132" s="215">
        <v>63514</v>
      </c>
      <c r="B132" s="177" t="s">
        <v>508</v>
      </c>
      <c r="C132" s="177"/>
      <c r="D132" s="177"/>
      <c r="E132" s="179"/>
      <c r="F132" s="188"/>
      <c r="G132" s="188"/>
      <c r="H132" s="178"/>
    </row>
    <row r="133" spans="1:8" ht="12.75">
      <c r="A133" s="215">
        <v>6352</v>
      </c>
      <c r="B133" s="177" t="s">
        <v>509</v>
      </c>
      <c r="C133" s="177"/>
      <c r="D133" s="177"/>
      <c r="E133" s="179"/>
      <c r="F133" s="188"/>
      <c r="G133" s="188"/>
      <c r="H133" s="178"/>
    </row>
    <row r="134" spans="1:8" ht="12.75">
      <c r="A134" s="215">
        <v>6353</v>
      </c>
      <c r="B134" s="177" t="s">
        <v>510</v>
      </c>
      <c r="C134" s="177"/>
      <c r="D134" s="177"/>
      <c r="E134" s="179"/>
      <c r="F134" s="188"/>
      <c r="G134" s="188"/>
      <c r="H134" s="178"/>
    </row>
    <row r="135" spans="1:8" ht="12.75">
      <c r="A135" s="215">
        <v>6354</v>
      </c>
      <c r="B135" s="177" t="s">
        <v>511</v>
      </c>
      <c r="C135" s="177"/>
      <c r="D135" s="177"/>
      <c r="E135" s="179"/>
      <c r="F135" s="188"/>
      <c r="G135" s="188"/>
      <c r="H135" s="178"/>
    </row>
    <row r="136" spans="1:8" ht="12.75">
      <c r="A136" s="215">
        <v>6358</v>
      </c>
      <c r="B136" s="177" t="s">
        <v>512</v>
      </c>
      <c r="C136" s="177"/>
      <c r="D136" s="177"/>
      <c r="E136" s="179"/>
      <c r="F136" s="188"/>
      <c r="G136" s="188"/>
      <c r="H136" s="178"/>
    </row>
    <row r="137" spans="1:8" ht="12.75">
      <c r="A137" s="215">
        <v>6371</v>
      </c>
      <c r="B137" s="177" t="s">
        <v>513</v>
      </c>
      <c r="C137" s="177"/>
      <c r="D137" s="177"/>
      <c r="E137" s="179"/>
      <c r="F137" s="188"/>
      <c r="G137" s="188"/>
      <c r="H137" s="178"/>
    </row>
    <row r="138" spans="1:8" ht="12.75">
      <c r="A138" s="215">
        <v>6374</v>
      </c>
      <c r="B138" s="177" t="s">
        <v>514</v>
      </c>
      <c r="C138" s="177"/>
      <c r="D138" s="177"/>
      <c r="E138" s="179"/>
      <c r="F138" s="188"/>
      <c r="G138" s="188"/>
      <c r="H138" s="178"/>
    </row>
    <row r="139" spans="1:8" ht="9" customHeight="1">
      <c r="A139" s="215"/>
      <c r="B139" s="177"/>
      <c r="C139" s="177"/>
      <c r="D139" s="177"/>
      <c r="E139" s="188"/>
      <c r="F139" s="177"/>
      <c r="G139" s="188"/>
      <c r="H139" s="178"/>
    </row>
    <row r="140" spans="1:8" ht="12.75">
      <c r="A140" s="205" t="s">
        <v>515</v>
      </c>
      <c r="B140" s="177"/>
      <c r="C140" s="177"/>
      <c r="D140" s="177"/>
      <c r="E140" s="177"/>
      <c r="F140" s="177"/>
      <c r="G140" s="177"/>
      <c r="H140" s="178"/>
    </row>
    <row r="141" spans="1:8" ht="12.75">
      <c r="A141" s="215" t="s">
        <v>516</v>
      </c>
      <c r="B141" s="177" t="s">
        <v>517</v>
      </c>
      <c r="C141" s="177"/>
      <c r="D141" s="177"/>
      <c r="E141" s="179"/>
      <c r="F141" s="188"/>
      <c r="G141" s="188"/>
      <c r="H141" s="178"/>
    </row>
    <row r="142" spans="1:8" ht="12.75">
      <c r="A142" s="215">
        <v>65162</v>
      </c>
      <c r="B142" s="177" t="s">
        <v>518</v>
      </c>
      <c r="C142" s="177"/>
      <c r="D142" s="177"/>
      <c r="E142" s="179"/>
      <c r="F142" s="188"/>
      <c r="G142" s="188"/>
      <c r="H142" s="178"/>
    </row>
    <row r="143" spans="1:8" ht="12.75">
      <c r="A143" s="215">
        <v>6518</v>
      </c>
      <c r="B143" s="177" t="s">
        <v>519</v>
      </c>
      <c r="C143" s="177"/>
      <c r="D143" s="177"/>
      <c r="E143" s="179"/>
      <c r="F143" s="188"/>
      <c r="G143" s="188"/>
      <c r="H143" s="178"/>
    </row>
    <row r="144" spans="1:8" ht="12.75">
      <c r="A144" s="215">
        <v>653</v>
      </c>
      <c r="B144" s="177" t="s">
        <v>520</v>
      </c>
      <c r="C144" s="177"/>
      <c r="D144" s="177"/>
      <c r="E144" s="179"/>
      <c r="F144" s="188"/>
      <c r="G144" s="188"/>
      <c r="H144" s="178"/>
    </row>
    <row r="145" spans="1:8" ht="12.75">
      <c r="A145" s="215">
        <v>654</v>
      </c>
      <c r="B145" s="177" t="s">
        <v>521</v>
      </c>
      <c r="C145" s="177"/>
      <c r="D145" s="177"/>
      <c r="E145" s="179"/>
      <c r="F145" s="188"/>
      <c r="G145" s="188"/>
      <c r="H145" s="178"/>
    </row>
    <row r="146" spans="1:8" ht="12" thickBot="1">
      <c r="A146" s="215">
        <v>658</v>
      </c>
      <c r="B146" s="177" t="s">
        <v>522</v>
      </c>
      <c r="C146" s="177"/>
      <c r="D146" s="177"/>
      <c r="E146" s="180"/>
      <c r="F146" s="188"/>
      <c r="G146" s="188"/>
      <c r="H146" s="178"/>
    </row>
    <row r="147" spans="1:8" ht="12" thickBot="1">
      <c r="A147" s="215"/>
      <c r="B147" s="188"/>
      <c r="C147" s="198"/>
      <c r="D147" s="198" t="s">
        <v>523</v>
      </c>
      <c r="E147" s="186">
        <f>SUM(E71:E83)+SUM(E86:E100)+SUM(E103:E120)+SUM(E123:E138)+SUM(E141:E146)</f>
        <v>0</v>
      </c>
      <c r="F147" s="198"/>
      <c r="G147" s="177"/>
      <c r="H147" s="178"/>
    </row>
    <row r="148" spans="1:8" ht="12.75">
      <c r="A148" s="216"/>
      <c r="B148" s="183"/>
      <c r="C148" s="183"/>
      <c r="D148" s="183"/>
      <c r="E148" s="183"/>
      <c r="F148" s="183"/>
      <c r="G148" s="183"/>
      <c r="H148" s="184"/>
    </row>
    <row r="149" spans="1:8" ht="12.75">
      <c r="A149" s="197"/>
      <c r="B149" s="176"/>
      <c r="C149" s="176"/>
      <c r="D149" s="176"/>
      <c r="E149" s="176"/>
      <c r="F149" s="176"/>
      <c r="G149" s="176"/>
      <c r="H149" s="176"/>
    </row>
    <row r="150" spans="1:8" ht="12.75">
      <c r="A150" s="204" t="s">
        <v>524</v>
      </c>
      <c r="B150" s="173"/>
      <c r="C150" s="173"/>
      <c r="D150" s="173"/>
      <c r="E150" s="173"/>
      <c r="F150" s="173"/>
      <c r="G150" s="173"/>
      <c r="H150" s="174"/>
    </row>
    <row r="151" spans="1:8" ht="9" customHeight="1">
      <c r="A151" s="215"/>
      <c r="B151" s="177"/>
      <c r="C151" s="177"/>
      <c r="D151" s="177"/>
      <c r="E151" s="177"/>
      <c r="F151" s="177"/>
      <c r="G151" s="177"/>
      <c r="H151" s="178"/>
    </row>
    <row r="152" spans="1:8" ht="12.75">
      <c r="A152" s="215"/>
      <c r="B152" s="185" t="s">
        <v>421</v>
      </c>
      <c r="C152" s="177"/>
      <c r="D152" s="177"/>
      <c r="E152" s="179"/>
      <c r="F152" s="188"/>
      <c r="G152" s="188"/>
      <c r="H152" s="178"/>
    </row>
    <row r="153" spans="1:8" ht="12.75">
      <c r="A153" s="215"/>
      <c r="B153" s="185" t="s">
        <v>422</v>
      </c>
      <c r="C153" s="177"/>
      <c r="D153" s="177"/>
      <c r="E153" s="179"/>
      <c r="F153" s="188"/>
      <c r="G153" s="188"/>
      <c r="H153" s="178"/>
    </row>
    <row r="154" spans="1:8" ht="12.75">
      <c r="A154" s="215"/>
      <c r="B154" s="185" t="s">
        <v>423</v>
      </c>
      <c r="C154" s="177"/>
      <c r="D154" s="177"/>
      <c r="E154" s="179"/>
      <c r="F154" s="188"/>
      <c r="G154" s="188"/>
      <c r="H154" s="178"/>
    </row>
    <row r="155" spans="1:8" ht="12" thickBot="1">
      <c r="A155" s="215"/>
      <c r="B155" s="185" t="s">
        <v>139</v>
      </c>
      <c r="C155" s="177"/>
      <c r="D155" s="177"/>
      <c r="E155" s="180"/>
      <c r="F155" s="188"/>
      <c r="G155" s="188"/>
      <c r="H155" s="178"/>
    </row>
    <row r="156" spans="1:8" ht="12" thickBot="1">
      <c r="A156" s="215"/>
      <c r="B156" s="177"/>
      <c r="C156" s="177"/>
      <c r="D156" s="181" t="s">
        <v>525</v>
      </c>
      <c r="E156" s="186">
        <f>SUM(E152:E155)</f>
        <v>0</v>
      </c>
      <c r="F156" s="188"/>
      <c r="G156" s="188"/>
      <c r="H156" s="178"/>
    </row>
    <row r="157" spans="1:8" ht="12.75">
      <c r="A157" s="216"/>
      <c r="B157" s="183"/>
      <c r="C157" s="183"/>
      <c r="D157" s="183"/>
      <c r="E157" s="183"/>
      <c r="F157" s="183"/>
      <c r="G157" s="183"/>
      <c r="H157" s="184"/>
    </row>
    <row r="158" spans="1:8" ht="9" customHeight="1">
      <c r="A158" s="197"/>
      <c r="B158" s="176"/>
      <c r="C158" s="176"/>
      <c r="D158" s="176"/>
      <c r="E158" s="176"/>
      <c r="F158" s="176"/>
      <c r="G158" s="176"/>
      <c r="H158" s="176"/>
    </row>
    <row r="159" spans="1:8" ht="12.75">
      <c r="A159" s="204" t="s">
        <v>526</v>
      </c>
      <c r="B159" s="173"/>
      <c r="C159" s="173"/>
      <c r="D159" s="173"/>
      <c r="E159" s="173"/>
      <c r="F159" s="173"/>
      <c r="G159" s="173"/>
      <c r="H159" s="174"/>
    </row>
    <row r="160" spans="1:8" ht="9" customHeight="1">
      <c r="A160" s="215"/>
      <c r="B160" s="177"/>
      <c r="C160" s="177"/>
      <c r="D160" s="177"/>
      <c r="E160" s="177"/>
      <c r="F160" s="177"/>
      <c r="G160" s="177"/>
      <c r="H160" s="178"/>
    </row>
    <row r="161" spans="1:8" ht="12.75">
      <c r="A161" s="215"/>
      <c r="B161" s="177" t="s">
        <v>527</v>
      </c>
      <c r="C161" s="177"/>
      <c r="D161" s="177"/>
      <c r="E161" s="179"/>
      <c r="F161" s="188"/>
      <c r="G161" s="188"/>
      <c r="H161" s="178"/>
    </row>
    <row r="162" spans="1:8" ht="12" thickBot="1">
      <c r="A162" s="215"/>
      <c r="B162" s="177" t="s">
        <v>427</v>
      </c>
      <c r="C162" s="177"/>
      <c r="D162" s="177"/>
      <c r="E162" s="180"/>
      <c r="F162" s="188"/>
      <c r="G162" s="188"/>
      <c r="H162" s="178"/>
    </row>
    <row r="163" spans="1:8" ht="12" thickBot="1">
      <c r="A163" s="215"/>
      <c r="B163" s="177"/>
      <c r="C163" s="177"/>
      <c r="D163" s="181" t="s">
        <v>528</v>
      </c>
      <c r="E163" s="186">
        <f>SUM(E161:E162)</f>
        <v>0</v>
      </c>
      <c r="F163" s="188"/>
      <c r="G163" s="188"/>
      <c r="H163" s="178"/>
    </row>
    <row r="164" spans="1:8" ht="12.75">
      <c r="A164" s="216"/>
      <c r="B164" s="183"/>
      <c r="C164" s="183"/>
      <c r="D164" s="183"/>
      <c r="E164" s="183"/>
      <c r="F164" s="183"/>
      <c r="G164" s="183"/>
      <c r="H164" s="184"/>
    </row>
    <row r="165" spans="1:8" ht="9" customHeight="1">
      <c r="A165" s="197"/>
      <c r="B165" s="176"/>
      <c r="C165" s="176"/>
      <c r="D165" s="176"/>
      <c r="E165" s="176"/>
      <c r="F165" s="176"/>
      <c r="G165" s="176"/>
      <c r="H165" s="176"/>
    </row>
    <row r="166" spans="1:8" ht="12.75">
      <c r="A166" s="204" t="s">
        <v>529</v>
      </c>
      <c r="B166" s="199"/>
      <c r="C166" s="199"/>
      <c r="D166" s="199"/>
      <c r="E166" s="173"/>
      <c r="F166" s="173"/>
      <c r="G166" s="173"/>
      <c r="H166" s="174"/>
    </row>
    <row r="167" spans="1:8" ht="9" customHeight="1">
      <c r="A167" s="205"/>
      <c r="B167" s="200"/>
      <c r="C167" s="200"/>
      <c r="D167" s="200"/>
      <c r="E167" s="177"/>
      <c r="F167" s="177"/>
      <c r="G167" s="177"/>
      <c r="H167" s="178"/>
    </row>
    <row r="168" spans="1:8" ht="12.75">
      <c r="A168" s="205">
        <v>641</v>
      </c>
      <c r="B168" s="200" t="s">
        <v>530</v>
      </c>
      <c r="C168" s="200"/>
      <c r="D168" s="200"/>
      <c r="E168" s="177"/>
      <c r="F168" s="177"/>
      <c r="G168" s="177"/>
      <c r="H168" s="178"/>
    </row>
    <row r="169" spans="1:8" ht="12.75">
      <c r="A169" s="215">
        <v>6411</v>
      </c>
      <c r="B169" s="177" t="s">
        <v>531</v>
      </c>
      <c r="C169" s="177"/>
      <c r="D169" s="177"/>
      <c r="E169" s="179"/>
      <c r="F169" s="177"/>
      <c r="G169" s="188"/>
      <c r="H169" s="178"/>
    </row>
    <row r="170" spans="1:8" ht="12.75">
      <c r="A170" s="215">
        <v>6412</v>
      </c>
      <c r="B170" s="177" t="s">
        <v>532</v>
      </c>
      <c r="C170" s="177"/>
      <c r="D170" s="177"/>
      <c r="E170" s="179"/>
      <c r="F170" s="177"/>
      <c r="G170" s="188"/>
      <c r="H170" s="178"/>
    </row>
    <row r="171" spans="1:8" ht="12.75">
      <c r="A171" s="215">
        <v>64141</v>
      </c>
      <c r="B171" s="177" t="s">
        <v>533</v>
      </c>
      <c r="C171" s="177"/>
      <c r="D171" s="177"/>
      <c r="E171" s="179"/>
      <c r="F171" s="177"/>
      <c r="G171" s="188"/>
      <c r="H171" s="178"/>
    </row>
    <row r="172" spans="1:8" ht="12.75">
      <c r="A172" s="215">
        <v>64142</v>
      </c>
      <c r="B172" s="177" t="s">
        <v>534</v>
      </c>
      <c r="C172" s="177"/>
      <c r="D172" s="177"/>
      <c r="E172" s="179"/>
      <c r="F172" s="177"/>
      <c r="G172" s="188"/>
      <c r="H172" s="178"/>
    </row>
    <row r="173" spans="1:8" ht="12.75">
      <c r="A173" s="215">
        <v>64143</v>
      </c>
      <c r="B173" s="177" t="s">
        <v>535</v>
      </c>
      <c r="C173" s="177"/>
      <c r="D173" s="177"/>
      <c r="E173" s="179"/>
      <c r="F173" s="177"/>
      <c r="G173" s="188"/>
      <c r="H173" s="178"/>
    </row>
    <row r="174" spans="1:8" ht="12.75">
      <c r="A174" s="215">
        <v>64144</v>
      </c>
      <c r="B174" s="177" t="s">
        <v>536</v>
      </c>
      <c r="C174" s="177"/>
      <c r="D174" s="177"/>
      <c r="E174" s="179"/>
      <c r="F174" s="177"/>
      <c r="G174" s="188"/>
      <c r="H174" s="178"/>
    </row>
    <row r="175" spans="1:8" ht="12.75">
      <c r="A175" s="215">
        <v>64148</v>
      </c>
      <c r="B175" s="177" t="s">
        <v>537</v>
      </c>
      <c r="C175" s="177"/>
      <c r="D175" s="177"/>
      <c r="E175" s="179"/>
      <c r="F175" s="177"/>
      <c r="G175" s="188"/>
      <c r="H175" s="178"/>
    </row>
    <row r="176" spans="1:8" ht="12.75">
      <c r="A176" s="215" t="s">
        <v>538</v>
      </c>
      <c r="B176" s="177" t="s">
        <v>539</v>
      </c>
      <c r="C176" s="177"/>
      <c r="D176" s="177"/>
      <c r="E176" s="179"/>
      <c r="F176" s="177"/>
      <c r="G176" s="188"/>
      <c r="H176" s="178"/>
    </row>
    <row r="177" spans="1:8" ht="12.75">
      <c r="A177" s="215" t="s">
        <v>540</v>
      </c>
      <c r="B177" s="177" t="s">
        <v>541</v>
      </c>
      <c r="C177" s="177"/>
      <c r="D177" s="177"/>
      <c r="E177" s="179"/>
      <c r="F177" s="177"/>
      <c r="G177" s="188"/>
      <c r="H177" s="178"/>
    </row>
    <row r="178" spans="1:8" ht="12" thickBot="1">
      <c r="A178" s="215" t="s">
        <v>542</v>
      </c>
      <c r="B178" s="177" t="s">
        <v>543</v>
      </c>
      <c r="C178" s="177"/>
      <c r="D178" s="177"/>
      <c r="E178" s="180"/>
      <c r="F178" s="177"/>
      <c r="G178" s="188"/>
      <c r="H178" s="178"/>
    </row>
    <row r="179" spans="1:8" ht="12.75">
      <c r="A179" s="215"/>
      <c r="B179" s="177"/>
      <c r="C179" s="177"/>
      <c r="D179" s="181" t="s">
        <v>544</v>
      </c>
      <c r="E179" s="278">
        <f>SUM(E169:E178)</f>
        <v>0</v>
      </c>
      <c r="F179" s="177"/>
      <c r="G179" s="188"/>
      <c r="H179" s="178"/>
    </row>
    <row r="180" spans="1:24" s="280" customFormat="1" ht="12.75">
      <c r="A180" s="288"/>
      <c r="B180" s="289"/>
      <c r="C180" s="289"/>
      <c r="D180" s="290"/>
      <c r="E180" s="289"/>
      <c r="F180" s="289"/>
      <c r="G180" s="289"/>
      <c r="H180" s="289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</row>
    <row r="181" spans="1:9" ht="21" customHeight="1">
      <c r="A181" s="259" t="s">
        <v>545</v>
      </c>
      <c r="B181" s="261"/>
      <c r="C181" s="260"/>
      <c r="D181" s="302" t="s">
        <v>546</v>
      </c>
      <c r="E181" s="303"/>
      <c r="F181" s="303"/>
      <c r="G181" s="303"/>
      <c r="H181" s="304"/>
      <c r="I181" s="187"/>
    </row>
    <row r="182" spans="1:9" ht="12.75">
      <c r="A182" s="217"/>
      <c r="B182" s="176" t="s">
        <v>547</v>
      </c>
      <c r="C182" s="176"/>
      <c r="D182" s="256"/>
      <c r="E182" s="257"/>
      <c r="F182" s="218"/>
      <c r="G182" s="218"/>
      <c r="H182" s="219"/>
      <c r="I182" s="187"/>
    </row>
    <row r="183" spans="1:9" ht="12.75">
      <c r="A183" s="217"/>
      <c r="B183" s="176" t="s">
        <v>548</v>
      </c>
      <c r="C183" s="176"/>
      <c r="D183" s="187"/>
      <c r="E183" s="16"/>
      <c r="F183" s="176"/>
      <c r="G183" s="176"/>
      <c r="H183" s="220"/>
      <c r="I183" s="187"/>
    </row>
    <row r="184" spans="1:8" ht="12.75">
      <c r="A184" s="217"/>
      <c r="B184" s="176" t="s">
        <v>549</v>
      </c>
      <c r="C184" s="176"/>
      <c r="D184" s="187"/>
      <c r="E184" s="16"/>
      <c r="F184" s="176"/>
      <c r="G184" s="176"/>
      <c r="H184" s="220"/>
    </row>
    <row r="185" spans="1:8" ht="12.75">
      <c r="A185" s="221"/>
      <c r="B185" s="222" t="s">
        <v>550</v>
      </c>
      <c r="C185" s="222"/>
      <c r="D185" s="258"/>
      <c r="E185" s="224"/>
      <c r="F185" s="222"/>
      <c r="G185" s="222"/>
      <c r="H185" s="223"/>
    </row>
    <row r="186" spans="1:8" ht="12.75">
      <c r="A186" s="197"/>
      <c r="B186" s="176"/>
      <c r="C186" s="176"/>
      <c r="D186" s="176"/>
      <c r="E186" s="16"/>
      <c r="F186" s="176"/>
      <c r="G186" s="176"/>
      <c r="H186" s="176"/>
    </row>
    <row r="187" spans="1:8" ht="12.75">
      <c r="A187" s="205">
        <v>642</v>
      </c>
      <c r="B187" s="200" t="s">
        <v>551</v>
      </c>
      <c r="C187" s="200"/>
      <c r="D187" s="200"/>
      <c r="E187" s="177"/>
      <c r="F187" s="177"/>
      <c r="G187" s="177"/>
      <c r="H187" s="178"/>
    </row>
    <row r="188" spans="1:8" ht="12.75">
      <c r="A188" s="215">
        <v>6421</v>
      </c>
      <c r="B188" s="177" t="s">
        <v>552</v>
      </c>
      <c r="C188" s="177"/>
      <c r="D188" s="177"/>
      <c r="E188" s="179"/>
      <c r="F188" s="188"/>
      <c r="G188" s="188"/>
      <c r="H188" s="178"/>
    </row>
    <row r="189" spans="1:8" ht="12.75">
      <c r="A189" s="215">
        <v>6422</v>
      </c>
      <c r="B189" s="177" t="s">
        <v>553</v>
      </c>
      <c r="C189" s="177"/>
      <c r="D189" s="177"/>
      <c r="E189" s="179"/>
      <c r="F189" s="188"/>
      <c r="G189" s="188"/>
      <c r="H189" s="178"/>
    </row>
    <row r="190" spans="1:8" ht="12.75">
      <c r="A190" s="215">
        <v>6423</v>
      </c>
      <c r="B190" s="177" t="s">
        <v>437</v>
      </c>
      <c r="C190" s="177"/>
      <c r="D190" s="177"/>
      <c r="E190" s="179"/>
      <c r="F190" s="188"/>
      <c r="G190" s="188"/>
      <c r="H190" s="178"/>
    </row>
    <row r="191" spans="1:8" ht="12.75">
      <c r="A191" s="215">
        <v>64241</v>
      </c>
      <c r="B191" s="177" t="s">
        <v>438</v>
      </c>
      <c r="C191" s="177"/>
      <c r="D191" s="177"/>
      <c r="E191" s="179"/>
      <c r="F191" s="188"/>
      <c r="G191" s="188"/>
      <c r="H191" s="178"/>
    </row>
    <row r="192" spans="1:8" ht="12.75">
      <c r="A192" s="215">
        <v>64242</v>
      </c>
      <c r="B192" s="177" t="s">
        <v>534</v>
      </c>
      <c r="C192" s="177"/>
      <c r="D192" s="177"/>
      <c r="E192" s="179"/>
      <c r="F192" s="188"/>
      <c r="G192" s="188"/>
      <c r="H192" s="178"/>
    </row>
    <row r="193" spans="1:8" ht="12.75">
      <c r="A193" s="215">
        <v>64243</v>
      </c>
      <c r="B193" s="177" t="s">
        <v>535</v>
      </c>
      <c r="C193" s="177"/>
      <c r="D193" s="177"/>
      <c r="E193" s="179"/>
      <c r="F193" s="188"/>
      <c r="G193" s="188"/>
      <c r="H193" s="178"/>
    </row>
    <row r="194" spans="1:8" ht="12.75">
      <c r="A194" s="215">
        <v>64244</v>
      </c>
      <c r="B194" s="177" t="s">
        <v>536</v>
      </c>
      <c r="C194" s="177"/>
      <c r="D194" s="177"/>
      <c r="E194" s="179"/>
      <c r="F194" s="188"/>
      <c r="G194" s="188"/>
      <c r="H194" s="178"/>
    </row>
    <row r="195" spans="1:8" ht="12.75">
      <c r="A195" s="215">
        <v>64248</v>
      </c>
      <c r="B195" s="177" t="s">
        <v>537</v>
      </c>
      <c r="C195" s="177"/>
      <c r="D195" s="177"/>
      <c r="E195" s="179"/>
      <c r="F195" s="188"/>
      <c r="G195" s="188"/>
      <c r="H195" s="178"/>
    </row>
    <row r="196" spans="1:8" ht="12.75">
      <c r="A196" s="215" t="s">
        <v>439</v>
      </c>
      <c r="B196" s="177" t="s">
        <v>539</v>
      </c>
      <c r="C196" s="177"/>
      <c r="D196" s="177"/>
      <c r="E196" s="179"/>
      <c r="F196" s="188"/>
      <c r="G196" s="188"/>
      <c r="H196" s="178"/>
    </row>
    <row r="197" spans="1:8" ht="12.75">
      <c r="A197" s="215" t="s">
        <v>440</v>
      </c>
      <c r="B197" s="177" t="s">
        <v>541</v>
      </c>
      <c r="C197" s="177"/>
      <c r="D197" s="177"/>
      <c r="E197" s="179"/>
      <c r="F197" s="188"/>
      <c r="G197" s="188"/>
      <c r="H197" s="178"/>
    </row>
    <row r="198" spans="1:8" ht="12" thickBot="1">
      <c r="A198" s="215" t="s">
        <v>441</v>
      </c>
      <c r="B198" s="177" t="s">
        <v>543</v>
      </c>
      <c r="C198" s="177"/>
      <c r="D198" s="177"/>
      <c r="E198" s="179"/>
      <c r="F198" s="188"/>
      <c r="G198" s="188"/>
      <c r="H198" s="178"/>
    </row>
    <row r="199" spans="1:8" ht="12" thickBot="1">
      <c r="A199" s="215"/>
      <c r="B199" s="177"/>
      <c r="C199" s="177"/>
      <c r="D199" s="181" t="s">
        <v>442</v>
      </c>
      <c r="E199" s="186">
        <f>SUM(E188:E198)</f>
        <v>0</v>
      </c>
      <c r="F199" s="188"/>
      <c r="G199" s="188"/>
      <c r="H199" s="178"/>
    </row>
    <row r="200" spans="1:8" ht="12.75">
      <c r="A200" s="215"/>
      <c r="B200" s="177"/>
      <c r="C200" s="177"/>
      <c r="D200" s="177"/>
      <c r="E200" s="188"/>
      <c r="F200" s="188"/>
      <c r="G200" s="188"/>
      <c r="H200" s="178"/>
    </row>
    <row r="201" spans="1:8" ht="12.75">
      <c r="A201" s="205">
        <v>643</v>
      </c>
      <c r="B201" s="200" t="s">
        <v>708</v>
      </c>
      <c r="C201" s="177"/>
      <c r="D201" s="177"/>
      <c r="E201" s="188"/>
      <c r="F201" s="188"/>
      <c r="G201" s="188"/>
      <c r="H201" s="178"/>
    </row>
    <row r="202" spans="1:8" ht="12.75">
      <c r="A202" s="215">
        <v>6431</v>
      </c>
      <c r="B202" s="177" t="s">
        <v>709</v>
      </c>
      <c r="C202" s="177"/>
      <c r="D202" s="177"/>
      <c r="E202" s="179"/>
      <c r="F202" s="188"/>
      <c r="G202" s="188"/>
      <c r="H202" s="178"/>
    </row>
    <row r="203" spans="1:8" ht="12.75">
      <c r="A203" s="215">
        <v>6432</v>
      </c>
      <c r="B203" s="177" t="s">
        <v>554</v>
      </c>
      <c r="C203" s="177"/>
      <c r="D203" s="177"/>
      <c r="E203" s="179"/>
      <c r="F203" s="188"/>
      <c r="G203" s="188"/>
      <c r="H203" s="178"/>
    </row>
    <row r="204" spans="1:8" ht="12.75">
      <c r="A204" s="215">
        <v>6433</v>
      </c>
      <c r="B204" s="177" t="s">
        <v>437</v>
      </c>
      <c r="C204" s="177"/>
      <c r="D204" s="177"/>
      <c r="E204" s="179"/>
      <c r="F204" s="188"/>
      <c r="G204" s="188"/>
      <c r="H204" s="178"/>
    </row>
    <row r="205" spans="1:8" ht="12.75">
      <c r="A205" s="215">
        <v>64341</v>
      </c>
      <c r="B205" s="177" t="s">
        <v>555</v>
      </c>
      <c r="C205" s="177"/>
      <c r="D205" s="177"/>
      <c r="E205" s="179"/>
      <c r="F205" s="188"/>
      <c r="G205" s="188"/>
      <c r="H205" s="178"/>
    </row>
    <row r="206" spans="1:8" ht="12.75">
      <c r="A206" s="215">
        <v>64342</v>
      </c>
      <c r="B206" s="177" t="s">
        <v>534</v>
      </c>
      <c r="C206" s="177"/>
      <c r="D206" s="177"/>
      <c r="E206" s="179"/>
      <c r="F206" s="188"/>
      <c r="G206" s="188"/>
      <c r="H206" s="178"/>
    </row>
    <row r="207" spans="1:8" ht="12.75">
      <c r="A207" s="215">
        <v>64343</v>
      </c>
      <c r="B207" s="177" t="s">
        <v>535</v>
      </c>
      <c r="C207" s="177"/>
      <c r="D207" s="177"/>
      <c r="E207" s="179"/>
      <c r="F207" s="188"/>
      <c r="G207" s="188"/>
      <c r="H207" s="178"/>
    </row>
    <row r="208" spans="1:8" ht="12.75">
      <c r="A208" s="215">
        <v>64344</v>
      </c>
      <c r="B208" s="177" t="s">
        <v>536</v>
      </c>
      <c r="C208" s="177"/>
      <c r="D208" s="177"/>
      <c r="E208" s="179"/>
      <c r="F208" s="188"/>
      <c r="G208" s="188"/>
      <c r="H208" s="178"/>
    </row>
    <row r="209" spans="1:8" ht="12.75">
      <c r="A209" s="215">
        <v>64348</v>
      </c>
      <c r="B209" s="177" t="s">
        <v>537</v>
      </c>
      <c r="C209" s="177"/>
      <c r="D209" s="177"/>
      <c r="E209" s="179"/>
      <c r="F209" s="188"/>
      <c r="G209" s="188"/>
      <c r="H209" s="178"/>
    </row>
    <row r="210" spans="1:8" ht="12.75">
      <c r="A210" s="215" t="s">
        <v>556</v>
      </c>
      <c r="B210" s="177" t="s">
        <v>539</v>
      </c>
      <c r="C210" s="177"/>
      <c r="D210" s="177"/>
      <c r="E210" s="179"/>
      <c r="F210" s="188"/>
      <c r="G210" s="188"/>
      <c r="H210" s="178"/>
    </row>
    <row r="211" spans="1:8" ht="12.75">
      <c r="A211" s="215" t="s">
        <v>557</v>
      </c>
      <c r="B211" s="177" t="s">
        <v>541</v>
      </c>
      <c r="C211" s="177"/>
      <c r="D211" s="177"/>
      <c r="E211" s="179"/>
      <c r="F211" s="188"/>
      <c r="G211" s="188"/>
      <c r="H211" s="178"/>
    </row>
    <row r="212" spans="1:8" ht="12" thickBot="1">
      <c r="A212" s="215" t="s">
        <v>558</v>
      </c>
      <c r="B212" s="177" t="s">
        <v>543</v>
      </c>
      <c r="C212" s="177"/>
      <c r="D212" s="177"/>
      <c r="E212" s="179"/>
      <c r="F212" s="188"/>
      <c r="G212" s="188"/>
      <c r="H212" s="178"/>
    </row>
    <row r="213" spans="1:8" ht="12" thickBot="1">
      <c r="A213" s="215"/>
      <c r="B213" s="177"/>
      <c r="C213" s="177"/>
      <c r="D213" s="181" t="s">
        <v>559</v>
      </c>
      <c r="E213" s="186">
        <f>SUM(E202:E212)</f>
        <v>0</v>
      </c>
      <c r="F213" s="188"/>
      <c r="G213" s="188"/>
      <c r="H213" s="178"/>
    </row>
    <row r="214" spans="1:8" ht="12" thickBot="1">
      <c r="A214" s="215"/>
      <c r="B214" s="177"/>
      <c r="C214" s="177"/>
      <c r="D214" s="181" t="s">
        <v>560</v>
      </c>
      <c r="E214" s="186">
        <f>E213+E199+E179</f>
        <v>0</v>
      </c>
      <c r="F214" s="188"/>
      <c r="G214" s="188"/>
      <c r="H214" s="178"/>
    </row>
    <row r="215" spans="1:8" ht="12.75">
      <c r="A215" s="216"/>
      <c r="B215" s="183"/>
      <c r="C215" s="183"/>
      <c r="D215" s="183"/>
      <c r="E215" s="183"/>
      <c r="F215" s="183"/>
      <c r="G215" s="183"/>
      <c r="H215" s="184"/>
    </row>
    <row r="216" spans="6:8" ht="12.75">
      <c r="F216" s="176"/>
      <c r="G216" s="176"/>
      <c r="H216" s="176"/>
    </row>
    <row r="217" spans="1:8" ht="12.75">
      <c r="A217" s="204" t="s">
        <v>561</v>
      </c>
      <c r="B217" s="173"/>
      <c r="C217" s="173"/>
      <c r="D217" s="173"/>
      <c r="E217" s="173"/>
      <c r="F217" s="173"/>
      <c r="G217" s="173"/>
      <c r="H217" s="174"/>
    </row>
    <row r="218" spans="1:8" ht="12.75">
      <c r="A218" s="205"/>
      <c r="B218" s="200"/>
      <c r="C218" s="200"/>
      <c r="D218" s="200"/>
      <c r="E218" s="177"/>
      <c r="F218" s="177"/>
      <c r="G218" s="177"/>
      <c r="H218" s="178"/>
    </row>
    <row r="219" spans="1:8" ht="33">
      <c r="A219" s="325">
        <v>6811</v>
      </c>
      <c r="B219" s="202" t="s">
        <v>562</v>
      </c>
      <c r="C219" s="177"/>
      <c r="D219" s="177"/>
      <c r="E219" s="179"/>
      <c r="F219" s="188"/>
      <c r="G219" s="188"/>
      <c r="H219" s="178"/>
    </row>
    <row r="220" spans="1:8" ht="33">
      <c r="A220" s="325">
        <v>68111</v>
      </c>
      <c r="B220" s="202" t="s">
        <v>563</v>
      </c>
      <c r="C220" s="177"/>
      <c r="D220" s="177"/>
      <c r="E220" s="180"/>
      <c r="F220" s="188"/>
      <c r="G220" s="188"/>
      <c r="H220" s="178"/>
    </row>
    <row r="221" spans="1:8" ht="23" thickBot="1">
      <c r="A221" s="325">
        <v>6812</v>
      </c>
      <c r="B221" s="202" t="s">
        <v>564</v>
      </c>
      <c r="C221" s="177"/>
      <c r="D221" s="177"/>
      <c r="E221" s="180"/>
      <c r="F221" s="188"/>
      <c r="G221" s="188"/>
      <c r="H221" s="178"/>
    </row>
    <row r="222" spans="1:8" ht="12" thickBot="1">
      <c r="A222" s="215"/>
      <c r="B222" s="177"/>
      <c r="C222" s="177"/>
      <c r="D222" s="181" t="s">
        <v>565</v>
      </c>
      <c r="E222" s="186">
        <f>SUM(E219:E221)</f>
        <v>0</v>
      </c>
      <c r="F222" s="188"/>
      <c r="G222" s="188"/>
      <c r="H222" s="178"/>
    </row>
    <row r="223" spans="1:8" ht="12.75">
      <c r="A223" s="216"/>
      <c r="B223" s="183"/>
      <c r="C223" s="183"/>
      <c r="D223" s="183"/>
      <c r="E223" s="183"/>
      <c r="F223" s="183"/>
      <c r="G223" s="183"/>
      <c r="H223" s="184"/>
    </row>
    <row r="224" spans="1:8" ht="12.75">
      <c r="A224" s="217"/>
      <c r="B224" s="176"/>
      <c r="C224" s="176"/>
      <c r="D224" s="176"/>
      <c r="E224" s="176"/>
      <c r="F224" s="176"/>
      <c r="G224" s="176"/>
      <c r="H224" s="176"/>
    </row>
    <row r="225" spans="1:8" ht="12.75">
      <c r="A225" s="204" t="s">
        <v>566</v>
      </c>
      <c r="B225" s="173"/>
      <c r="C225" s="173"/>
      <c r="D225" s="173"/>
      <c r="E225" s="173"/>
      <c r="F225" s="173"/>
      <c r="G225" s="173"/>
      <c r="H225" s="174"/>
    </row>
    <row r="226" spans="1:8" ht="12.75">
      <c r="A226" s="205"/>
      <c r="B226" s="177"/>
      <c r="C226" s="177"/>
      <c r="D226" s="177"/>
      <c r="E226" s="177"/>
      <c r="F226" s="177"/>
      <c r="G226" s="177"/>
      <c r="H226" s="178"/>
    </row>
    <row r="227" spans="1:8" ht="12.75">
      <c r="A227" s="215">
        <v>6815</v>
      </c>
      <c r="B227" s="177" t="s">
        <v>567</v>
      </c>
      <c r="C227" s="177"/>
      <c r="D227" s="177"/>
      <c r="E227" s="179"/>
      <c r="F227" s="188"/>
      <c r="G227" s="188"/>
      <c r="H227" s="178"/>
    </row>
    <row r="228" spans="1:8" ht="23" customHeight="1">
      <c r="A228" s="325">
        <v>6816</v>
      </c>
      <c r="B228" s="202" t="s">
        <v>568</v>
      </c>
      <c r="C228" s="177"/>
      <c r="D228" s="177"/>
      <c r="E228" s="179"/>
      <c r="F228" s="188"/>
      <c r="G228" s="188"/>
      <c r="H228" s="178"/>
    </row>
    <row r="229" spans="1:8" ht="23" customHeight="1" thickBot="1">
      <c r="A229" s="325">
        <v>6817</v>
      </c>
      <c r="B229" s="202" t="s">
        <v>569</v>
      </c>
      <c r="C229" s="177"/>
      <c r="D229" s="177"/>
      <c r="E229" s="180"/>
      <c r="F229" s="188"/>
      <c r="G229" s="188"/>
      <c r="H229" s="178"/>
    </row>
    <row r="230" spans="1:8" ht="12" thickBot="1">
      <c r="A230" s="215"/>
      <c r="B230" s="201"/>
      <c r="C230" s="201"/>
      <c r="D230" s="181" t="s">
        <v>570</v>
      </c>
      <c r="E230" s="186">
        <f>SUM(E227:E229)</f>
        <v>0</v>
      </c>
      <c r="F230" s="188"/>
      <c r="G230" s="188"/>
      <c r="H230" s="178"/>
    </row>
    <row r="231" spans="1:8" ht="12.75">
      <c r="A231" s="216"/>
      <c r="B231" s="203"/>
      <c r="C231" s="203"/>
      <c r="D231" s="203"/>
      <c r="E231" s="203"/>
      <c r="F231" s="183"/>
      <c r="G231" s="183"/>
      <c r="H231" s="184"/>
    </row>
    <row r="232" spans="6:8" ht="12.75">
      <c r="F232" s="176"/>
      <c r="G232" s="176"/>
      <c r="H232" s="176"/>
    </row>
    <row r="233" spans="1:8" ht="12.75">
      <c r="A233" s="204" t="s">
        <v>571</v>
      </c>
      <c r="B233" s="173"/>
      <c r="C233" s="173"/>
      <c r="D233" s="173"/>
      <c r="E233" s="173"/>
      <c r="F233" s="173"/>
      <c r="G233" s="173"/>
      <c r="H233" s="174"/>
    </row>
    <row r="234" spans="1:8" ht="11" customHeight="1">
      <c r="A234" s="215"/>
      <c r="B234" s="177"/>
      <c r="C234" s="177"/>
      <c r="D234" s="177"/>
      <c r="E234" s="177"/>
      <c r="F234" s="188"/>
      <c r="G234" s="188"/>
      <c r="H234" s="178"/>
    </row>
    <row r="235" spans="1:8" ht="12.75">
      <c r="A235" s="215">
        <v>695</v>
      </c>
      <c r="B235" s="177" t="s">
        <v>572</v>
      </c>
      <c r="C235" s="177"/>
      <c r="D235" s="177"/>
      <c r="E235" s="179"/>
      <c r="F235" s="188"/>
      <c r="G235" s="188"/>
      <c r="H235" s="178"/>
    </row>
    <row r="236" spans="1:8" ht="12" thickBot="1">
      <c r="A236" s="215">
        <v>697</v>
      </c>
      <c r="B236" s="177" t="s">
        <v>573</v>
      </c>
      <c r="C236" s="177"/>
      <c r="D236" s="188"/>
      <c r="E236" s="179"/>
      <c r="F236" s="188"/>
      <c r="G236" s="188"/>
      <c r="H236" s="178"/>
    </row>
    <row r="237" spans="1:8" ht="12" thickBot="1">
      <c r="A237" s="215"/>
      <c r="B237" s="177"/>
      <c r="C237" s="177"/>
      <c r="D237" s="181" t="s">
        <v>574</v>
      </c>
      <c r="E237" s="186">
        <f>SUM(E235:E236)</f>
        <v>0</v>
      </c>
      <c r="F237" s="188"/>
      <c r="G237" s="188"/>
      <c r="H237" s="178"/>
    </row>
    <row r="238" spans="1:8" ht="12.75">
      <c r="A238" s="216"/>
      <c r="B238" s="183"/>
      <c r="C238" s="183"/>
      <c r="D238" s="183"/>
      <c r="E238" s="206"/>
      <c r="F238" s="183"/>
      <c r="G238" s="183"/>
      <c r="H238" s="184"/>
    </row>
    <row r="239" spans="1:8" ht="12.75">
      <c r="A239" s="197"/>
      <c r="B239" s="176"/>
      <c r="C239" s="176"/>
      <c r="D239" s="176"/>
      <c r="E239" s="197"/>
      <c r="F239" s="176"/>
      <c r="G239" s="176"/>
      <c r="H239" s="176"/>
    </row>
    <row r="240" spans="1:8" ht="11" customHeight="1">
      <c r="A240" s="204" t="s">
        <v>575</v>
      </c>
      <c r="B240" s="173"/>
      <c r="C240" s="173"/>
      <c r="D240" s="173"/>
      <c r="E240" s="173"/>
      <c r="F240" s="173"/>
      <c r="G240" s="173"/>
      <c r="H240" s="174"/>
    </row>
    <row r="241" spans="1:8" ht="12.75">
      <c r="A241" s="215">
        <v>6611</v>
      </c>
      <c r="B241" s="177" t="s">
        <v>576</v>
      </c>
      <c r="C241" s="177"/>
      <c r="D241" s="177"/>
      <c r="E241" s="179"/>
      <c r="F241" s="188"/>
      <c r="G241" s="188"/>
      <c r="H241" s="178"/>
    </row>
    <row r="242" spans="1:8" ht="12.75">
      <c r="A242" s="215">
        <v>6615</v>
      </c>
      <c r="B242" s="177" t="s">
        <v>577</v>
      </c>
      <c r="C242" s="177"/>
      <c r="D242" s="177"/>
      <c r="E242" s="179"/>
      <c r="F242" s="188"/>
      <c r="G242" s="188"/>
      <c r="H242" s="178"/>
    </row>
    <row r="243" spans="1:8" ht="12" thickBot="1">
      <c r="A243" s="215">
        <v>668</v>
      </c>
      <c r="B243" s="177" t="s">
        <v>578</v>
      </c>
      <c r="C243" s="177"/>
      <c r="D243" s="177"/>
      <c r="E243" s="180"/>
      <c r="F243" s="188"/>
      <c r="G243" s="188"/>
      <c r="H243" s="178"/>
    </row>
    <row r="244" spans="1:8" ht="12.75">
      <c r="A244" s="216"/>
      <c r="B244" s="183"/>
      <c r="C244" s="183"/>
      <c r="D244" s="282" t="s">
        <v>579</v>
      </c>
      <c r="E244" s="283">
        <f>SUM(E241:E243)</f>
        <v>0</v>
      </c>
      <c r="F244" s="183"/>
      <c r="G244" s="183"/>
      <c r="H244" s="184"/>
    </row>
    <row r="245" spans="1:27" s="287" customFormat="1" ht="12.75">
      <c r="A245" s="279"/>
      <c r="B245" s="280"/>
      <c r="C245" s="280"/>
      <c r="D245" s="281"/>
      <c r="E245" s="280"/>
      <c r="F245" s="280"/>
      <c r="G245" s="280"/>
      <c r="H245" s="280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</row>
    <row r="246" spans="1:8" ht="12.75">
      <c r="A246" s="204" t="s">
        <v>580</v>
      </c>
      <c r="B246" s="173"/>
      <c r="C246" s="173"/>
      <c r="D246" s="173"/>
      <c r="E246" s="173"/>
      <c r="F246" s="173"/>
      <c r="G246" s="173"/>
      <c r="H246" s="174"/>
    </row>
    <row r="247" spans="1:8" ht="12.75">
      <c r="A247" s="215" t="s">
        <v>581</v>
      </c>
      <c r="B247" s="177" t="s">
        <v>582</v>
      </c>
      <c r="C247" s="177"/>
      <c r="D247" s="188"/>
      <c r="E247" s="188"/>
      <c r="F247" s="177"/>
      <c r="G247" s="179"/>
      <c r="H247" s="178"/>
    </row>
    <row r="248" spans="1:8" ht="12" thickBot="1">
      <c r="A248" s="215" t="s">
        <v>583</v>
      </c>
      <c r="B248" s="177" t="s">
        <v>584</v>
      </c>
      <c r="C248" s="177"/>
      <c r="D248" s="188"/>
      <c r="E248" s="188"/>
      <c r="F248" s="177"/>
      <c r="G248" s="180"/>
      <c r="H248" s="178"/>
    </row>
    <row r="249" spans="1:8" ht="12" thickBot="1">
      <c r="A249" s="215"/>
      <c r="B249" s="177"/>
      <c r="C249" s="177"/>
      <c r="D249" s="188"/>
      <c r="E249" s="188"/>
      <c r="F249" s="181" t="s">
        <v>585</v>
      </c>
      <c r="G249" s="186">
        <f>G247+G248</f>
        <v>0</v>
      </c>
      <c r="H249" s="178"/>
    </row>
    <row r="250" spans="1:8" ht="12" thickBot="1">
      <c r="A250" s="215"/>
      <c r="B250" s="177"/>
      <c r="C250" s="177"/>
      <c r="D250" s="177"/>
      <c r="E250" s="177"/>
      <c r="F250" s="177"/>
      <c r="G250" s="177"/>
      <c r="H250" s="178"/>
    </row>
    <row r="251" spans="1:8" ht="12" thickBot="1">
      <c r="A251" s="215"/>
      <c r="B251" s="177"/>
      <c r="C251" s="177"/>
      <c r="D251" s="181" t="s">
        <v>586</v>
      </c>
      <c r="E251" s="207"/>
      <c r="F251" s="208"/>
      <c r="G251" s="209">
        <f>G249-E244</f>
        <v>0</v>
      </c>
      <c r="H251" s="178"/>
    </row>
    <row r="252" spans="1:8" ht="12.75">
      <c r="A252" s="216"/>
      <c r="B252" s="183"/>
      <c r="C252" s="183"/>
      <c r="D252" s="183"/>
      <c r="E252" s="183"/>
      <c r="F252" s="183"/>
      <c r="G252" s="183"/>
      <c r="H252" s="184"/>
    </row>
    <row r="254" spans="1:8" ht="12.75">
      <c r="A254" s="204" t="s">
        <v>587</v>
      </c>
      <c r="B254" s="173"/>
      <c r="C254" s="173"/>
      <c r="D254" s="173"/>
      <c r="E254" s="173"/>
      <c r="F254" s="173"/>
      <c r="G254" s="173"/>
      <c r="H254" s="174"/>
    </row>
    <row r="255" spans="1:8" ht="12.75">
      <c r="A255" s="215" t="s">
        <v>588</v>
      </c>
      <c r="B255" s="177" t="s">
        <v>589</v>
      </c>
      <c r="C255" s="177"/>
      <c r="D255" s="177"/>
      <c r="E255" s="179"/>
      <c r="F255" s="188"/>
      <c r="G255" s="188"/>
      <c r="H255" s="178"/>
    </row>
    <row r="256" spans="1:8" ht="12.75">
      <c r="A256" s="215" t="s">
        <v>590</v>
      </c>
      <c r="B256" s="177" t="s">
        <v>591</v>
      </c>
      <c r="C256" s="177"/>
      <c r="D256" s="177"/>
      <c r="E256" s="179"/>
      <c r="F256" s="188"/>
      <c r="G256" s="188"/>
      <c r="H256" s="178"/>
    </row>
    <row r="257" spans="1:8" ht="12" thickBot="1">
      <c r="A257" s="215" t="s">
        <v>592</v>
      </c>
      <c r="B257" s="177" t="s">
        <v>593</v>
      </c>
      <c r="C257" s="177"/>
      <c r="D257" s="177"/>
      <c r="E257" s="180"/>
      <c r="F257" s="188"/>
      <c r="G257" s="188"/>
      <c r="H257" s="178"/>
    </row>
    <row r="258" spans="1:8" ht="12" thickBot="1">
      <c r="A258" s="215"/>
      <c r="B258" s="177"/>
      <c r="C258" s="177"/>
      <c r="D258" s="181" t="s">
        <v>594</v>
      </c>
      <c r="E258" s="186">
        <f>SUM(E255:E257)</f>
        <v>0</v>
      </c>
      <c r="F258" s="188"/>
      <c r="G258" s="188"/>
      <c r="H258" s="178"/>
    </row>
    <row r="259" spans="1:8" ht="12.75">
      <c r="A259" s="215"/>
      <c r="B259" s="177"/>
      <c r="C259" s="177"/>
      <c r="D259" s="177"/>
      <c r="E259" s="177"/>
      <c r="F259" s="177"/>
      <c r="G259" s="177"/>
      <c r="H259" s="178"/>
    </row>
    <row r="260" spans="1:8" ht="12.75">
      <c r="A260" s="205" t="s">
        <v>595</v>
      </c>
      <c r="B260" s="177"/>
      <c r="C260" s="177"/>
      <c r="D260" s="177"/>
      <c r="E260" s="177"/>
      <c r="F260" s="177"/>
      <c r="G260" s="177"/>
      <c r="H260" s="178"/>
    </row>
    <row r="261" spans="1:8" ht="12.75">
      <c r="A261" s="215" t="s">
        <v>596</v>
      </c>
      <c r="B261" s="177" t="s">
        <v>597</v>
      </c>
      <c r="C261" s="177"/>
      <c r="D261" s="188"/>
      <c r="E261" s="188"/>
      <c r="F261" s="177"/>
      <c r="G261" s="179"/>
      <c r="H261" s="178"/>
    </row>
    <row r="262" spans="1:8" ht="12.75">
      <c r="A262" s="215" t="s">
        <v>598</v>
      </c>
      <c r="B262" s="177" t="s">
        <v>599</v>
      </c>
      <c r="C262" s="177"/>
      <c r="D262" s="188"/>
      <c r="E262" s="188"/>
      <c r="F262" s="177"/>
      <c r="G262" s="179"/>
      <c r="H262" s="178"/>
    </row>
    <row r="263" spans="1:8" ht="12" thickBot="1">
      <c r="A263" s="215" t="s">
        <v>600</v>
      </c>
      <c r="B263" s="177" t="s">
        <v>601</v>
      </c>
      <c r="C263" s="177"/>
      <c r="D263" s="188"/>
      <c r="E263" s="188"/>
      <c r="F263" s="177"/>
      <c r="G263" s="179"/>
      <c r="H263" s="178"/>
    </row>
    <row r="264" spans="1:8" ht="12" thickBot="1">
      <c r="A264" s="215"/>
      <c r="B264" s="177"/>
      <c r="C264" s="177"/>
      <c r="D264" s="188"/>
      <c r="E264" s="188"/>
      <c r="F264" s="181" t="s">
        <v>602</v>
      </c>
      <c r="G264" s="186">
        <f>SUM(G261:G263)</f>
        <v>0</v>
      </c>
      <c r="H264" s="178"/>
    </row>
    <row r="265" spans="1:8" ht="12" thickBot="1">
      <c r="A265" s="215"/>
      <c r="B265" s="177"/>
      <c r="C265" s="177"/>
      <c r="D265" s="177"/>
      <c r="E265" s="177"/>
      <c r="F265" s="177"/>
      <c r="G265" s="177"/>
      <c r="H265" s="178"/>
    </row>
    <row r="266" spans="1:8" ht="12" thickBot="1">
      <c r="A266" s="215"/>
      <c r="B266" s="177"/>
      <c r="C266" s="177"/>
      <c r="D266" s="181" t="s">
        <v>603</v>
      </c>
      <c r="E266" s="207"/>
      <c r="F266" s="208"/>
      <c r="G266" s="209">
        <f>G264-E258</f>
        <v>0</v>
      </c>
      <c r="H266" s="178"/>
    </row>
    <row r="267" spans="1:8" ht="12.75">
      <c r="A267" s="216"/>
      <c r="B267" s="183"/>
      <c r="C267" s="183"/>
      <c r="D267" s="183"/>
      <c r="E267" s="183"/>
      <c r="F267" s="183"/>
      <c r="G267" s="183"/>
      <c r="H267" s="184"/>
    </row>
    <row r="269" spans="1:8" ht="12.75">
      <c r="A269" s="197"/>
      <c r="B269" s="176"/>
      <c r="C269" s="176"/>
      <c r="D269" s="176"/>
      <c r="E269" s="176"/>
      <c r="F269" s="176"/>
      <c r="G269" s="176"/>
      <c r="H269" s="176"/>
    </row>
    <row r="270" spans="1:8" ht="12.75">
      <c r="A270" s="197"/>
      <c r="B270" s="176"/>
      <c r="C270" s="176"/>
      <c r="D270" s="176"/>
      <c r="E270" s="176"/>
      <c r="F270" s="176"/>
      <c r="G270" s="176"/>
      <c r="H270" s="176"/>
    </row>
    <row r="271" spans="1:8" ht="12.75">
      <c r="A271" s="197"/>
      <c r="B271" s="176"/>
      <c r="C271" s="176"/>
      <c r="D271" s="176"/>
      <c r="E271" s="176"/>
      <c r="F271" s="176"/>
      <c r="G271" s="176"/>
      <c r="H271" s="176"/>
    </row>
    <row r="272" spans="1:8" ht="12.75">
      <c r="A272" s="197"/>
      <c r="B272" s="176"/>
      <c r="C272" s="176"/>
      <c r="D272" s="176"/>
      <c r="E272" s="176"/>
      <c r="F272" s="176"/>
      <c r="G272" s="176"/>
      <c r="H272" s="176"/>
    </row>
    <row r="273" spans="1:8" ht="12.75">
      <c r="A273" s="197"/>
      <c r="B273" s="176"/>
      <c r="C273" s="176"/>
      <c r="D273" s="176"/>
      <c r="E273" s="176"/>
      <c r="F273" s="176"/>
      <c r="G273" s="176"/>
      <c r="H273" s="176"/>
    </row>
    <row r="274" s="176" customFormat="1" ht="12.75">
      <c r="A274" s="197"/>
    </row>
    <row r="275" s="176" customFormat="1" ht="12.75">
      <c r="A275" s="197"/>
    </row>
    <row r="276" s="176" customFormat="1" ht="12.75">
      <c r="A276" s="197"/>
    </row>
    <row r="277" s="176" customFormat="1" ht="12.75">
      <c r="A277" s="197"/>
    </row>
    <row r="278" s="176" customFormat="1" ht="12.75">
      <c r="A278" s="197"/>
    </row>
    <row r="279" s="176" customFormat="1" ht="12.75">
      <c r="A279" s="197"/>
    </row>
    <row r="280" s="176" customFormat="1" ht="12.75">
      <c r="A280" s="197"/>
    </row>
    <row r="281" s="176" customFormat="1" ht="12.75">
      <c r="A281" s="197"/>
    </row>
    <row r="282" s="176" customFormat="1" ht="12.75">
      <c r="A282" s="197"/>
    </row>
    <row r="283" s="176" customFormat="1" ht="12.75">
      <c r="A283" s="197"/>
    </row>
    <row r="284" s="176" customFormat="1" ht="12.75">
      <c r="A284" s="197"/>
    </row>
    <row r="285" s="176" customFormat="1" ht="12.75">
      <c r="A285" s="197"/>
    </row>
    <row r="286" s="176" customFormat="1" ht="12.75">
      <c r="A286" s="197"/>
    </row>
    <row r="287" s="176" customFormat="1" ht="12.75">
      <c r="A287" s="197"/>
    </row>
    <row r="288" s="176" customFormat="1" ht="12.75">
      <c r="A288" s="197"/>
    </row>
    <row r="289" s="176" customFormat="1" ht="12.75">
      <c r="A289" s="197"/>
    </row>
    <row r="290" s="176" customFormat="1" ht="12.75">
      <c r="A290" s="197"/>
    </row>
    <row r="291" s="176" customFormat="1" ht="12.75">
      <c r="A291" s="197"/>
    </row>
    <row r="292" s="176" customFormat="1" ht="12.75">
      <c r="A292" s="197"/>
    </row>
    <row r="293" s="176" customFormat="1" ht="12.75">
      <c r="A293" s="197"/>
    </row>
    <row r="294" s="176" customFormat="1" ht="12.75">
      <c r="A294" s="197"/>
    </row>
    <row r="295" s="176" customFormat="1" ht="12.75">
      <c r="A295" s="197"/>
    </row>
    <row r="296" s="176" customFormat="1" ht="12.75">
      <c r="A296" s="197"/>
    </row>
    <row r="297" s="176" customFormat="1" ht="12.75">
      <c r="A297" s="197"/>
    </row>
    <row r="298" s="176" customFormat="1" ht="12.75">
      <c r="A298" s="197"/>
    </row>
    <row r="299" s="176" customFormat="1" ht="12.75">
      <c r="A299" s="197"/>
    </row>
    <row r="300" s="176" customFormat="1" ht="12.75">
      <c r="A300" s="197"/>
    </row>
    <row r="301" s="176" customFormat="1" ht="12.75">
      <c r="A301" s="197"/>
    </row>
    <row r="302" s="176" customFormat="1" ht="12.75">
      <c r="A302" s="197"/>
    </row>
    <row r="303" s="176" customFormat="1" ht="12.75">
      <c r="A303" s="197"/>
    </row>
    <row r="304" s="176" customFormat="1" ht="12.75">
      <c r="A304" s="197"/>
    </row>
    <row r="305" s="176" customFormat="1" ht="12.75">
      <c r="A305" s="197"/>
    </row>
    <row r="306" s="176" customFormat="1" ht="12.75">
      <c r="A306" s="197"/>
    </row>
    <row r="307" s="176" customFormat="1" ht="12.75">
      <c r="A307" s="197"/>
    </row>
    <row r="308" s="176" customFormat="1" ht="12.75">
      <c r="A308" s="197"/>
    </row>
    <row r="309" s="176" customFormat="1" ht="12.75">
      <c r="A309" s="197"/>
    </row>
    <row r="310" s="176" customFormat="1" ht="12.75">
      <c r="A310" s="197"/>
    </row>
    <row r="311" s="176" customFormat="1" ht="12.75">
      <c r="A311" s="197"/>
    </row>
    <row r="312" s="176" customFormat="1" ht="12.75">
      <c r="A312" s="197"/>
    </row>
    <row r="313" s="176" customFormat="1" ht="12.75">
      <c r="A313" s="197"/>
    </row>
    <row r="314" s="176" customFormat="1" ht="12.75">
      <c r="A314" s="197"/>
    </row>
    <row r="315" s="176" customFormat="1" ht="12.75">
      <c r="A315" s="197"/>
    </row>
    <row r="316" s="176" customFormat="1" ht="12.75">
      <c r="A316" s="197"/>
    </row>
    <row r="317" s="176" customFormat="1" ht="12.75">
      <c r="A317" s="197"/>
    </row>
    <row r="318" s="176" customFormat="1" ht="12.75">
      <c r="A318" s="197"/>
    </row>
    <row r="319" s="176" customFormat="1" ht="12.75">
      <c r="A319" s="197"/>
    </row>
    <row r="320" s="176" customFormat="1" ht="12.75">
      <c r="A320" s="197"/>
    </row>
    <row r="321" s="176" customFormat="1" ht="12.75">
      <c r="A321" s="197"/>
    </row>
    <row r="322" s="176" customFormat="1" ht="12.75">
      <c r="A322" s="197"/>
    </row>
    <row r="323" s="176" customFormat="1" ht="12.75">
      <c r="A323" s="197"/>
    </row>
    <row r="324" s="176" customFormat="1" ht="12.75">
      <c r="A324" s="197"/>
    </row>
    <row r="325" s="176" customFormat="1" ht="12.75">
      <c r="A325" s="197"/>
    </row>
    <row r="326" s="176" customFormat="1" ht="12.75">
      <c r="A326" s="197"/>
    </row>
    <row r="327" s="176" customFormat="1" ht="12.75">
      <c r="A327" s="197"/>
    </row>
    <row r="328" s="176" customFormat="1" ht="12.75">
      <c r="A328" s="197"/>
    </row>
    <row r="329" s="176" customFormat="1" ht="12.75">
      <c r="A329" s="197"/>
    </row>
    <row r="330" s="176" customFormat="1" ht="12.75">
      <c r="A330" s="197"/>
    </row>
    <row r="331" s="176" customFormat="1" ht="12.75">
      <c r="A331" s="197"/>
    </row>
    <row r="332" s="176" customFormat="1" ht="12.75">
      <c r="A332" s="197"/>
    </row>
    <row r="333" s="176" customFormat="1" ht="12.75">
      <c r="A333" s="197"/>
    </row>
    <row r="334" s="176" customFormat="1" ht="12.75">
      <c r="A334" s="197"/>
    </row>
    <row r="335" s="176" customFormat="1" ht="12.75">
      <c r="A335" s="197"/>
    </row>
    <row r="336" s="176" customFormat="1" ht="12.75">
      <c r="A336" s="197"/>
    </row>
    <row r="337" s="176" customFormat="1" ht="12.75">
      <c r="A337" s="197"/>
    </row>
    <row r="338" s="176" customFormat="1" ht="12.75">
      <c r="A338" s="197"/>
    </row>
    <row r="339" s="176" customFormat="1" ht="12.75">
      <c r="A339" s="197"/>
    </row>
    <row r="340" s="176" customFormat="1" ht="12.75">
      <c r="A340" s="197"/>
    </row>
    <row r="341" s="176" customFormat="1" ht="12.75">
      <c r="A341" s="197"/>
    </row>
    <row r="342" s="176" customFormat="1" ht="12.75">
      <c r="A342" s="197"/>
    </row>
    <row r="343" s="176" customFormat="1" ht="12.75">
      <c r="A343" s="197"/>
    </row>
    <row r="344" s="176" customFormat="1" ht="12.75">
      <c r="A344" s="197"/>
    </row>
    <row r="345" s="176" customFormat="1" ht="12.75">
      <c r="A345" s="197"/>
    </row>
    <row r="346" s="176" customFormat="1" ht="12.75">
      <c r="A346" s="197"/>
    </row>
    <row r="347" s="176" customFormat="1" ht="12.75">
      <c r="A347" s="197"/>
    </row>
    <row r="348" s="176" customFormat="1" ht="12.75">
      <c r="A348" s="197"/>
    </row>
    <row r="349" s="176" customFormat="1" ht="12.75">
      <c r="A349" s="197"/>
    </row>
    <row r="350" s="176" customFormat="1" ht="12.75">
      <c r="A350" s="197"/>
    </row>
    <row r="351" s="176" customFormat="1" ht="12.75">
      <c r="A351" s="197"/>
    </row>
    <row r="352" s="176" customFormat="1" ht="12.75">
      <c r="A352" s="197"/>
    </row>
    <row r="353" s="176" customFormat="1" ht="12.75">
      <c r="A353" s="197"/>
    </row>
    <row r="354" s="176" customFormat="1" ht="12.75">
      <c r="A354" s="197"/>
    </row>
    <row r="355" s="176" customFormat="1" ht="12.75">
      <c r="A355" s="197"/>
    </row>
    <row r="356" s="176" customFormat="1" ht="12.75">
      <c r="A356" s="197"/>
    </row>
    <row r="357" s="176" customFormat="1" ht="12.75">
      <c r="A357" s="197"/>
    </row>
    <row r="358" s="176" customFormat="1" ht="12.75">
      <c r="A358" s="197"/>
    </row>
    <row r="359" s="176" customFormat="1" ht="12.75">
      <c r="A359" s="197"/>
    </row>
    <row r="360" s="176" customFormat="1" ht="12.75">
      <c r="A360" s="197"/>
    </row>
    <row r="361" s="176" customFormat="1" ht="12.75">
      <c r="A361" s="197"/>
    </row>
    <row r="362" s="176" customFormat="1" ht="12.75">
      <c r="A362" s="197"/>
    </row>
    <row r="363" s="176" customFormat="1" ht="12.75">
      <c r="A363" s="197"/>
    </row>
    <row r="364" s="176" customFormat="1" ht="12.75">
      <c r="A364" s="197"/>
    </row>
    <row r="365" s="176" customFormat="1" ht="12.75">
      <c r="A365" s="197"/>
    </row>
    <row r="366" s="176" customFormat="1" ht="12.75">
      <c r="A366" s="197"/>
    </row>
    <row r="367" s="176" customFormat="1" ht="12.75">
      <c r="A367" s="197"/>
    </row>
    <row r="368" s="176" customFormat="1" ht="12.75">
      <c r="A368" s="197"/>
    </row>
    <row r="369" s="176" customFormat="1" ht="12.75">
      <c r="A369" s="197"/>
    </row>
    <row r="370" s="176" customFormat="1" ht="12.75">
      <c r="A370" s="197"/>
    </row>
    <row r="371" s="176" customFormat="1" ht="12.75">
      <c r="A371" s="197"/>
    </row>
    <row r="372" s="176" customFormat="1" ht="12.75">
      <c r="A372" s="197"/>
    </row>
    <row r="373" s="176" customFormat="1" ht="12.75">
      <c r="A373" s="197"/>
    </row>
    <row r="374" s="176" customFormat="1" ht="12.75">
      <c r="A374" s="197"/>
    </row>
    <row r="375" s="176" customFormat="1" ht="12.75">
      <c r="A375" s="197"/>
    </row>
    <row r="376" s="176" customFormat="1" ht="12.75">
      <c r="A376" s="197"/>
    </row>
    <row r="377" s="176" customFormat="1" ht="12.75">
      <c r="A377" s="197"/>
    </row>
    <row r="378" s="176" customFormat="1" ht="12.75">
      <c r="A378" s="197"/>
    </row>
    <row r="379" s="176" customFormat="1" ht="12.75">
      <c r="A379" s="197"/>
    </row>
    <row r="380" s="176" customFormat="1" ht="12.75">
      <c r="A380" s="197"/>
    </row>
    <row r="381" s="176" customFormat="1" ht="12.75">
      <c r="A381" s="197"/>
    </row>
    <row r="382" s="176" customFormat="1" ht="12.75">
      <c r="A382" s="197"/>
    </row>
    <row r="383" s="176" customFormat="1" ht="12.75">
      <c r="A383" s="197"/>
    </row>
    <row r="384" s="176" customFormat="1" ht="12.75">
      <c r="A384" s="197"/>
    </row>
    <row r="385" s="176" customFormat="1" ht="12.75">
      <c r="A385" s="197"/>
    </row>
    <row r="386" spans="1:8" s="176" customFormat="1" ht="12.75">
      <c r="A386" s="196"/>
      <c r="B386" s="175"/>
      <c r="C386" s="175"/>
      <c r="D386" s="175"/>
      <c r="E386" s="175"/>
      <c r="F386" s="175"/>
      <c r="G386" s="175"/>
      <c r="H386" s="175"/>
    </row>
    <row r="387" spans="1:8" s="176" customFormat="1" ht="12.75">
      <c r="A387" s="196"/>
      <c r="B387" s="175"/>
      <c r="C387" s="175"/>
      <c r="D387" s="175"/>
      <c r="E387" s="175"/>
      <c r="F387" s="175"/>
      <c r="G387" s="175"/>
      <c r="H387" s="175"/>
    </row>
    <row r="388" spans="1:8" s="176" customFormat="1" ht="12.75">
      <c r="A388" s="196"/>
      <c r="B388" s="175"/>
      <c r="C388" s="175"/>
      <c r="D388" s="175"/>
      <c r="E388" s="175"/>
      <c r="F388" s="175"/>
      <c r="G388" s="175"/>
      <c r="H388" s="175"/>
    </row>
    <row r="389" spans="1:8" s="176" customFormat="1" ht="12.75">
      <c r="A389" s="196"/>
      <c r="B389" s="175"/>
      <c r="C389" s="175"/>
      <c r="D389" s="175"/>
      <c r="E389" s="175"/>
      <c r="F389" s="175"/>
      <c r="G389" s="175"/>
      <c r="H389" s="175"/>
    </row>
    <row r="390" spans="1:8" s="176" customFormat="1" ht="12.75">
      <c r="A390" s="196"/>
      <c r="B390" s="175"/>
      <c r="C390" s="175"/>
      <c r="D390" s="175"/>
      <c r="E390" s="175"/>
      <c r="F390" s="175"/>
      <c r="G390" s="175"/>
      <c r="H390" s="175"/>
    </row>
  </sheetData>
  <printOptions horizontalCentered="1"/>
  <pageMargins left="0.2755905511811024" right="0.31496062992125984" top="0.5905511811023623" bottom="0.39" header="0.31496062992125984" footer="0.1968503937007874"/>
  <pageSetup firstPageNumber="7" useFirstPageNumber="1" horizontalDpi="600" verticalDpi="600" orientation="portrait" paperSize="9"/>
  <headerFooter>
    <oddHeader>&amp;CDETAIL DU CADRE "STRUCTURE" DU COMPTE DE RESULTAT DE L'EXERCICE N</oddHeader>
    <oddFooter>&amp;R&amp;"Lubalin Graph,Normal"&amp;9… &amp;P</oddFooter>
  </headerFooter>
  <rowBreaks count="3" manualBreakCount="3">
    <brk id="121" max="16383" man="1"/>
    <brk id="185" max="16383" man="1"/>
    <brk id="2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5"/>
  <sheetViews>
    <sheetView workbookViewId="0" topLeftCell="A1">
      <selection activeCell="A2" sqref="A2:XFD2"/>
    </sheetView>
  </sheetViews>
  <sheetFormatPr defaultColWidth="11.00390625" defaultRowHeight="12.75"/>
  <cols>
    <col min="1" max="1" width="2.375" style="2" customWidth="1"/>
    <col min="2" max="2" width="7.875" style="2" customWidth="1"/>
    <col min="3" max="3" width="20.25390625" style="2" customWidth="1"/>
    <col min="4" max="4" width="10.625" style="2" customWidth="1"/>
    <col min="5" max="5" width="4.625" style="156" customWidth="1"/>
    <col min="6" max="6" width="10.375" style="2" customWidth="1"/>
    <col min="7" max="7" width="4.125" style="156" customWidth="1"/>
    <col min="8" max="8" width="10.25390625" style="2" customWidth="1"/>
    <col min="9" max="9" width="4.125" style="2" customWidth="1"/>
    <col min="10" max="10" width="11.625" style="2" customWidth="1"/>
    <col min="11" max="11" width="3.625" style="2" customWidth="1"/>
    <col min="12" max="16384" width="10.75390625" style="2" customWidth="1"/>
  </cols>
  <sheetData>
    <row r="1" spans="1:11" ht="12.75">
      <c r="A1" s="128" t="s">
        <v>604</v>
      </c>
      <c r="B1" s="129"/>
      <c r="C1" s="129"/>
      <c r="D1" s="129"/>
      <c r="E1" s="130"/>
      <c r="F1" s="129"/>
      <c r="G1" s="130"/>
      <c r="H1" s="165"/>
      <c r="I1" s="165"/>
      <c r="J1" s="165"/>
      <c r="K1" s="166"/>
    </row>
    <row r="2" spans="1:11" ht="13">
      <c r="A2" s="136"/>
      <c r="B2" s="132"/>
      <c r="C2" s="137" t="s">
        <v>605</v>
      </c>
      <c r="D2" s="132"/>
      <c r="E2" s="134"/>
      <c r="F2" s="132"/>
      <c r="G2" s="134"/>
      <c r="H2" s="1"/>
      <c r="I2" s="1"/>
      <c r="J2" s="1"/>
      <c r="K2" s="167"/>
    </row>
    <row r="3" spans="1:11" ht="13">
      <c r="A3" s="136"/>
      <c r="B3" s="132"/>
      <c r="C3" s="137" t="s">
        <v>606</v>
      </c>
      <c r="D3" s="132"/>
      <c r="E3" s="134"/>
      <c r="F3" s="132"/>
      <c r="G3" s="134"/>
      <c r="H3" s="1"/>
      <c r="I3" s="1"/>
      <c r="J3" s="1"/>
      <c r="K3" s="167"/>
    </row>
    <row r="4" spans="1:11" ht="13">
      <c r="A4" s="136"/>
      <c r="B4" s="132"/>
      <c r="C4" s="137" t="s">
        <v>607</v>
      </c>
      <c r="D4" s="132"/>
      <c r="E4" s="134"/>
      <c r="F4" s="132"/>
      <c r="G4" s="134"/>
      <c r="H4" s="1"/>
      <c r="I4" s="1"/>
      <c r="J4" s="1"/>
      <c r="K4" s="167"/>
    </row>
    <row r="5" spans="1:11" ht="13">
      <c r="A5" s="136"/>
      <c r="B5" s="132"/>
      <c r="C5" s="137" t="s">
        <v>608</v>
      </c>
      <c r="D5" s="132"/>
      <c r="E5" s="134"/>
      <c r="F5" s="132"/>
      <c r="G5" s="134"/>
      <c r="H5" s="1"/>
      <c r="I5" s="1"/>
      <c r="J5" s="1"/>
      <c r="K5" s="167"/>
    </row>
    <row r="6" spans="1:11" ht="6" customHeight="1" thickBot="1">
      <c r="A6" s="138"/>
      <c r="B6" s="139"/>
      <c r="C6" s="139"/>
      <c r="D6" s="139"/>
      <c r="E6" s="141"/>
      <c r="F6" s="139"/>
      <c r="G6" s="141"/>
      <c r="H6" s="168"/>
      <c r="I6" s="168"/>
      <c r="J6" s="168"/>
      <c r="K6" s="169"/>
    </row>
    <row r="7" spans="1:7" s="6" customFormat="1" ht="6" customHeight="1" thickBot="1">
      <c r="A7" s="5"/>
      <c r="B7" s="5"/>
      <c r="C7" s="5"/>
      <c r="D7" s="5"/>
      <c r="E7" s="142"/>
      <c r="F7" s="5"/>
      <c r="G7" s="142"/>
    </row>
    <row r="8" spans="1:10" ht="23.25" customHeight="1" thickBot="1">
      <c r="A8" s="1"/>
      <c r="B8" s="1"/>
      <c r="C8" s="1"/>
      <c r="D8" s="143" t="s">
        <v>609</v>
      </c>
      <c r="E8" s="144"/>
      <c r="F8" s="159" t="s">
        <v>610</v>
      </c>
      <c r="G8" s="144"/>
      <c r="H8" s="143" t="s">
        <v>611</v>
      </c>
      <c r="J8" s="159" t="s">
        <v>612</v>
      </c>
    </row>
    <row r="9" spans="1:10" ht="12" customHeight="1">
      <c r="A9" s="1"/>
      <c r="B9" s="1"/>
      <c r="C9" s="160" t="s">
        <v>613</v>
      </c>
      <c r="D9" s="146"/>
      <c r="E9" s="127"/>
      <c r="F9" s="146"/>
      <c r="G9" s="127"/>
      <c r="H9" s="146"/>
      <c r="J9" s="170"/>
    </row>
    <row r="10" spans="1:11" ht="12.75">
      <c r="A10" s="36" t="s">
        <v>614</v>
      </c>
      <c r="B10" s="37"/>
      <c r="C10" s="37"/>
      <c r="D10" s="37"/>
      <c r="E10" s="147"/>
      <c r="F10" s="37"/>
      <c r="G10" s="147"/>
      <c r="H10" s="37"/>
      <c r="I10" s="37"/>
      <c r="J10" s="37"/>
      <c r="K10" s="38"/>
    </row>
    <row r="11" spans="1:11" ht="12.75">
      <c r="A11" s="39"/>
      <c r="B11" s="149" t="s">
        <v>615</v>
      </c>
      <c r="C11" s="47"/>
      <c r="D11" s="157"/>
      <c r="E11" s="158"/>
      <c r="F11" s="157"/>
      <c r="G11" s="158"/>
      <c r="H11" s="157"/>
      <c r="I11" s="47"/>
      <c r="J11" s="47"/>
      <c r="K11" s="43"/>
    </row>
    <row r="12" spans="1:11" ht="12.75">
      <c r="A12" s="39"/>
      <c r="B12" s="47"/>
      <c r="C12" s="47" t="s">
        <v>616</v>
      </c>
      <c r="D12" s="3"/>
      <c r="E12" s="107"/>
      <c r="F12" s="161"/>
      <c r="G12" s="107"/>
      <c r="H12" s="161"/>
      <c r="I12" s="47"/>
      <c r="J12" s="3"/>
      <c r="K12" s="43"/>
    </row>
    <row r="13" spans="1:11" ht="12.75">
      <c r="A13" s="39"/>
      <c r="B13" s="47"/>
      <c r="C13" s="47" t="s">
        <v>617</v>
      </c>
      <c r="D13" s="3"/>
      <c r="E13" s="107"/>
      <c r="F13" s="3"/>
      <c r="G13" s="107"/>
      <c r="H13" s="3"/>
      <c r="I13" s="47"/>
      <c r="J13" s="3"/>
      <c r="K13" s="43"/>
    </row>
    <row r="14" spans="1:11" ht="12" thickBot="1">
      <c r="A14" s="39"/>
      <c r="B14" s="47"/>
      <c r="C14" s="47" t="s">
        <v>499</v>
      </c>
      <c r="D14" s="3"/>
      <c r="E14" s="107"/>
      <c r="F14" s="161"/>
      <c r="G14" s="107"/>
      <c r="H14" s="161"/>
      <c r="I14" s="47"/>
      <c r="J14" s="3"/>
      <c r="K14" s="43"/>
    </row>
    <row r="15" spans="1:11" ht="12" thickBot="1">
      <c r="A15" s="39"/>
      <c r="B15" s="47"/>
      <c r="C15" s="21" t="s">
        <v>500</v>
      </c>
      <c r="D15" s="4">
        <f>SUM(D12:D14)</f>
        <v>0</v>
      </c>
      <c r="E15" s="150" t="s">
        <v>754</v>
      </c>
      <c r="F15" s="4">
        <f>SUM(F12:F14)</f>
        <v>0</v>
      </c>
      <c r="G15" s="150" t="s">
        <v>755</v>
      </c>
      <c r="H15" s="4">
        <f>SUM(H12:H14)</f>
        <v>0</v>
      </c>
      <c r="I15" s="21" t="s">
        <v>756</v>
      </c>
      <c r="J15" s="4">
        <f>SUM(J12:J14)</f>
        <v>0</v>
      </c>
      <c r="K15" s="43"/>
    </row>
    <row r="16" spans="1:11" ht="6" customHeight="1">
      <c r="A16" s="39"/>
      <c r="B16" s="47"/>
      <c r="C16" s="21"/>
      <c r="D16" s="47"/>
      <c r="E16" s="107"/>
      <c r="F16" s="47"/>
      <c r="G16" s="107"/>
      <c r="H16" s="47"/>
      <c r="I16" s="47"/>
      <c r="J16" s="47"/>
      <c r="K16" s="43"/>
    </row>
    <row r="17" spans="1:11" ht="12.75">
      <c r="A17" s="39"/>
      <c r="B17" s="149" t="s">
        <v>757</v>
      </c>
      <c r="C17" s="47"/>
      <c r="D17" s="157"/>
      <c r="E17" s="157"/>
      <c r="F17" s="47"/>
      <c r="G17" s="47"/>
      <c r="H17" s="47"/>
      <c r="I17" s="47"/>
      <c r="J17" s="47"/>
      <c r="K17" s="43"/>
    </row>
    <row r="18" spans="1:11" ht="12.75">
      <c r="A18" s="39"/>
      <c r="B18" s="47"/>
      <c r="C18" s="47" t="s">
        <v>616</v>
      </c>
      <c r="D18" s="3"/>
      <c r="E18" s="107"/>
      <c r="F18" s="47"/>
      <c r="G18" s="107"/>
      <c r="H18" s="47"/>
      <c r="I18" s="47"/>
      <c r="J18" s="3"/>
      <c r="K18" s="43"/>
    </row>
    <row r="19" spans="1:11" ht="12.75">
      <c r="A19" s="39"/>
      <c r="B19" s="47"/>
      <c r="C19" s="47" t="s">
        <v>617</v>
      </c>
      <c r="D19" s="3"/>
      <c r="E19" s="107"/>
      <c r="F19" s="3"/>
      <c r="G19" s="107"/>
      <c r="H19" s="3"/>
      <c r="I19" s="47"/>
      <c r="J19" s="3"/>
      <c r="K19" s="43"/>
    </row>
    <row r="20" spans="1:11" ht="12" thickBot="1">
      <c r="A20" s="39"/>
      <c r="B20" s="47"/>
      <c r="C20" s="47" t="s">
        <v>499</v>
      </c>
      <c r="D20" s="106"/>
      <c r="E20" s="107"/>
      <c r="F20" s="47"/>
      <c r="G20" s="107"/>
      <c r="H20" s="47"/>
      <c r="I20" s="47"/>
      <c r="J20" s="3"/>
      <c r="K20" s="43"/>
    </row>
    <row r="21" spans="1:11" ht="12" thickBot="1">
      <c r="A21" s="39"/>
      <c r="B21" s="47"/>
      <c r="C21" s="21" t="s">
        <v>500</v>
      </c>
      <c r="D21" s="4">
        <f>SUM(D18:D20)</f>
        <v>0</v>
      </c>
      <c r="E21" s="150" t="s">
        <v>758</v>
      </c>
      <c r="F21" s="4">
        <f>SUM(F19)</f>
        <v>0</v>
      </c>
      <c r="G21" s="150" t="s">
        <v>759</v>
      </c>
      <c r="H21" s="4">
        <f>SUM(H19)</f>
        <v>0</v>
      </c>
      <c r="I21" s="21" t="s">
        <v>760</v>
      </c>
      <c r="J21" s="4">
        <f>SUM(J18:J20)</f>
        <v>0</v>
      </c>
      <c r="K21" s="43"/>
    </row>
    <row r="22" spans="1:11" ht="6" customHeight="1">
      <c r="A22" s="39"/>
      <c r="B22" s="47"/>
      <c r="C22" s="47"/>
      <c r="D22" s="47"/>
      <c r="E22" s="107"/>
      <c r="F22" s="47"/>
      <c r="G22" s="107"/>
      <c r="H22" s="47"/>
      <c r="I22" s="47"/>
      <c r="J22" s="47"/>
      <c r="K22" s="43"/>
    </row>
    <row r="23" spans="1:11" ht="12.75">
      <c r="A23" s="39"/>
      <c r="B23" s="149" t="s">
        <v>761</v>
      </c>
      <c r="C23" s="47"/>
      <c r="D23" s="161"/>
      <c r="E23" s="150"/>
      <c r="F23" s="161"/>
      <c r="G23" s="150"/>
      <c r="H23" s="47"/>
      <c r="I23" s="47"/>
      <c r="J23" s="47"/>
      <c r="K23" s="43"/>
    </row>
    <row r="24" spans="1:11" ht="12.75">
      <c r="A24" s="39"/>
      <c r="B24" s="47"/>
      <c r="C24" s="47" t="s">
        <v>762</v>
      </c>
      <c r="D24" s="3"/>
      <c r="E24" s="107"/>
      <c r="F24" s="3"/>
      <c r="G24" s="107"/>
      <c r="H24" s="3"/>
      <c r="I24" s="47"/>
      <c r="J24" s="47"/>
      <c r="K24" s="43"/>
    </row>
    <row r="25" spans="1:11" ht="12.75">
      <c r="A25" s="39"/>
      <c r="B25" s="47"/>
      <c r="C25" s="47" t="s">
        <v>763</v>
      </c>
      <c r="D25" s="3"/>
      <c r="E25" s="107"/>
      <c r="F25" s="3"/>
      <c r="G25" s="107"/>
      <c r="H25" s="3"/>
      <c r="I25" s="47"/>
      <c r="J25" s="3"/>
      <c r="K25" s="43"/>
    </row>
    <row r="26" spans="1:11" ht="12.75">
      <c r="A26" s="39"/>
      <c r="B26" s="47"/>
      <c r="C26" s="47" t="s">
        <v>764</v>
      </c>
      <c r="D26" s="3"/>
      <c r="E26" s="107"/>
      <c r="F26" s="3"/>
      <c r="G26" s="107"/>
      <c r="H26" s="3"/>
      <c r="I26" s="47"/>
      <c r="J26" s="3"/>
      <c r="K26" s="43"/>
    </row>
    <row r="27" spans="1:11" ht="12" thickBot="1">
      <c r="A27" s="39"/>
      <c r="B27" s="47"/>
      <c r="C27" s="47" t="s">
        <v>765</v>
      </c>
      <c r="D27" s="3"/>
      <c r="E27" s="107"/>
      <c r="F27" s="3"/>
      <c r="G27" s="107"/>
      <c r="H27" s="3"/>
      <c r="I27" s="47"/>
      <c r="J27" s="3"/>
      <c r="K27" s="43"/>
    </row>
    <row r="28" spans="1:11" ht="12" thickBot="1">
      <c r="A28" s="39"/>
      <c r="B28" s="47"/>
      <c r="C28" s="21" t="s">
        <v>500</v>
      </c>
      <c r="D28" s="4">
        <f>SUM(D24:D27)</f>
        <v>0</v>
      </c>
      <c r="E28" s="34" t="s">
        <v>766</v>
      </c>
      <c r="F28" s="4">
        <f>SUM(F24:F27)</f>
        <v>0</v>
      </c>
      <c r="G28" s="150" t="s">
        <v>767</v>
      </c>
      <c r="H28" s="4">
        <f>SUM(H24:H27)</f>
        <v>0</v>
      </c>
      <c r="I28" s="21" t="s">
        <v>768</v>
      </c>
      <c r="J28" s="4">
        <f>SUM(J25:J27)</f>
        <v>0</v>
      </c>
      <c r="K28" s="43"/>
    </row>
    <row r="29" spans="1:11" ht="6" customHeight="1">
      <c r="A29" s="39"/>
      <c r="B29" s="47"/>
      <c r="C29" s="47"/>
      <c r="D29" s="47"/>
      <c r="E29" s="107"/>
      <c r="F29" s="47"/>
      <c r="G29" s="107"/>
      <c r="H29" s="47"/>
      <c r="I29" s="47"/>
      <c r="J29" s="47"/>
      <c r="K29" s="43"/>
    </row>
    <row r="30" spans="1:11" ht="12.75">
      <c r="A30" s="39"/>
      <c r="B30" s="149" t="s">
        <v>769</v>
      </c>
      <c r="C30" s="47"/>
      <c r="D30" s="161"/>
      <c r="E30" s="107"/>
      <c r="F30" s="161"/>
      <c r="G30" s="107"/>
      <c r="H30" s="161"/>
      <c r="I30" s="47"/>
      <c r="J30" s="161"/>
      <c r="K30" s="43"/>
    </row>
    <row r="31" spans="1:11" ht="12.75">
      <c r="A31" s="39"/>
      <c r="B31" s="47"/>
      <c r="C31" s="47" t="s">
        <v>770</v>
      </c>
      <c r="D31" s="3"/>
      <c r="E31" s="107"/>
      <c r="F31" s="3"/>
      <c r="G31" s="107"/>
      <c r="H31" s="3"/>
      <c r="I31" s="47"/>
      <c r="J31" s="3"/>
      <c r="K31" s="43"/>
    </row>
    <row r="32" spans="1:11" ht="12.75">
      <c r="A32" s="39"/>
      <c r="B32" s="47"/>
      <c r="C32" s="47" t="s">
        <v>764</v>
      </c>
      <c r="D32" s="3"/>
      <c r="E32" s="107"/>
      <c r="F32" s="3"/>
      <c r="G32" s="107"/>
      <c r="H32" s="3"/>
      <c r="I32" s="47"/>
      <c r="J32" s="3"/>
      <c r="K32" s="43"/>
    </row>
    <row r="33" spans="1:11" ht="12" thickBot="1">
      <c r="A33" s="39"/>
      <c r="B33" s="47"/>
      <c r="C33" s="47" t="s">
        <v>765</v>
      </c>
      <c r="D33" s="3"/>
      <c r="E33" s="107"/>
      <c r="F33" s="3"/>
      <c r="G33" s="157"/>
      <c r="H33" s="3"/>
      <c r="I33" s="47"/>
      <c r="J33" s="3"/>
      <c r="K33" s="43"/>
    </row>
    <row r="34" spans="1:11" ht="12" thickBot="1">
      <c r="A34" s="39"/>
      <c r="B34" s="47"/>
      <c r="C34" s="21" t="s">
        <v>500</v>
      </c>
      <c r="D34" s="4">
        <f>SUM(D31:D33)</f>
        <v>0</v>
      </c>
      <c r="E34" s="150" t="s">
        <v>771</v>
      </c>
      <c r="F34" s="4">
        <f>SUM(F31:F33)</f>
        <v>0</v>
      </c>
      <c r="G34" s="150" t="s">
        <v>772</v>
      </c>
      <c r="H34" s="4">
        <f>SUM(H31:H33)</f>
        <v>0</v>
      </c>
      <c r="I34" s="21" t="s">
        <v>773</v>
      </c>
      <c r="J34" s="4">
        <f>SUM(J31:J33)</f>
        <v>0</v>
      </c>
      <c r="K34" s="43"/>
    </row>
    <row r="35" spans="1:11" ht="6" customHeight="1">
      <c r="A35" s="39"/>
      <c r="B35" s="47"/>
      <c r="C35" s="47"/>
      <c r="D35" s="47"/>
      <c r="E35" s="150"/>
      <c r="F35" s="47"/>
      <c r="G35" s="150"/>
      <c r="H35" s="47"/>
      <c r="I35" s="47"/>
      <c r="J35" s="47"/>
      <c r="K35" s="43"/>
    </row>
    <row r="36" spans="1:11" ht="9.75" customHeight="1">
      <c r="A36" s="39"/>
      <c r="B36" s="149" t="s">
        <v>774</v>
      </c>
      <c r="C36" s="47"/>
      <c r="D36" s="47"/>
      <c r="E36" s="150"/>
      <c r="F36" s="47"/>
      <c r="G36" s="107"/>
      <c r="H36" s="47"/>
      <c r="I36" s="47"/>
      <c r="J36" s="47"/>
      <c r="K36" s="43"/>
    </row>
    <row r="37" spans="1:11" ht="12" customHeight="1">
      <c r="A37" s="39"/>
      <c r="B37" s="149"/>
      <c r="C37" s="47" t="s">
        <v>775</v>
      </c>
      <c r="D37" s="3" t="s">
        <v>776</v>
      </c>
      <c r="E37" s="150"/>
      <c r="F37" s="3" t="s">
        <v>776</v>
      </c>
      <c r="G37" s="107"/>
      <c r="H37" s="3" t="s">
        <v>776</v>
      </c>
      <c r="I37" s="47"/>
      <c r="J37" s="3" t="s">
        <v>776</v>
      </c>
      <c r="K37" s="43"/>
    </row>
    <row r="38" spans="1:11" ht="12.75">
      <c r="A38" s="39"/>
      <c r="B38" s="47"/>
      <c r="C38" s="47" t="s">
        <v>618</v>
      </c>
      <c r="D38" s="3" t="s">
        <v>776</v>
      </c>
      <c r="E38" s="107"/>
      <c r="F38" s="3"/>
      <c r="G38" s="107"/>
      <c r="H38" s="3"/>
      <c r="I38" s="47"/>
      <c r="J38" s="3"/>
      <c r="K38" s="43"/>
    </row>
    <row r="39" spans="1:11" ht="12.75">
      <c r="A39" s="39"/>
      <c r="B39" s="47"/>
      <c r="C39" s="47" t="s">
        <v>619</v>
      </c>
      <c r="D39" s="3"/>
      <c r="E39" s="107"/>
      <c r="F39" s="3"/>
      <c r="G39" s="107"/>
      <c r="H39" s="3"/>
      <c r="I39" s="47"/>
      <c r="J39" s="3"/>
      <c r="K39" s="43"/>
    </row>
    <row r="40" spans="1:11" ht="12" thickBot="1">
      <c r="A40" s="39"/>
      <c r="B40" s="47"/>
      <c r="C40" s="47" t="s">
        <v>765</v>
      </c>
      <c r="D40" s="3"/>
      <c r="E40" s="107"/>
      <c r="F40" s="3"/>
      <c r="G40" s="107"/>
      <c r="H40" s="3"/>
      <c r="I40" s="47"/>
      <c r="J40" s="3"/>
      <c r="K40" s="43"/>
    </row>
    <row r="41" spans="1:11" ht="12" thickBot="1">
      <c r="A41" s="39"/>
      <c r="B41" s="47"/>
      <c r="C41" s="21" t="s">
        <v>500</v>
      </c>
      <c r="D41" s="4">
        <f>SUM(D37:D40)</f>
        <v>0</v>
      </c>
      <c r="E41" s="150" t="s">
        <v>620</v>
      </c>
      <c r="F41" s="4">
        <f>SUM(F37:F40)</f>
        <v>0</v>
      </c>
      <c r="G41" s="150" t="s">
        <v>621</v>
      </c>
      <c r="H41" s="4">
        <f>SUM(H37:H40)</f>
        <v>0</v>
      </c>
      <c r="I41" s="21" t="s">
        <v>622</v>
      </c>
      <c r="J41" s="4">
        <f>SUM(J37:J40)</f>
        <v>0</v>
      </c>
      <c r="K41" s="43"/>
    </row>
    <row r="42" spans="1:11" ht="6" customHeight="1">
      <c r="A42" s="39"/>
      <c r="B42" s="47"/>
      <c r="C42" s="149"/>
      <c r="D42" s="47"/>
      <c r="E42" s="150"/>
      <c r="F42" s="47"/>
      <c r="G42" s="150"/>
      <c r="H42" s="47"/>
      <c r="I42" s="47"/>
      <c r="J42" s="47"/>
      <c r="K42" s="43"/>
    </row>
    <row r="43" spans="1:11" ht="6" customHeight="1">
      <c r="A43" s="39"/>
      <c r="B43" s="47"/>
      <c r="C43" s="149"/>
      <c r="D43" s="47"/>
      <c r="E43" s="107"/>
      <c r="F43" s="47"/>
      <c r="G43" s="107"/>
      <c r="H43" s="47"/>
      <c r="I43" s="47"/>
      <c r="J43" s="47"/>
      <c r="K43" s="43"/>
    </row>
    <row r="44" spans="1:11" ht="12.75">
      <c r="A44" s="39"/>
      <c r="B44" s="149" t="s">
        <v>623</v>
      </c>
      <c r="C44" s="47"/>
      <c r="D44" s="157"/>
      <c r="E44" s="157"/>
      <c r="F44" s="157"/>
      <c r="G44" s="157"/>
      <c r="H44" s="47"/>
      <c r="I44" s="47"/>
      <c r="J44" s="47"/>
      <c r="K44" s="43"/>
    </row>
    <row r="45" spans="1:11" ht="11.25" customHeight="1">
      <c r="A45" s="39"/>
      <c r="B45" s="47"/>
      <c r="C45" s="47" t="s">
        <v>624</v>
      </c>
      <c r="D45" s="3"/>
      <c r="E45" s="107"/>
      <c r="F45" s="3"/>
      <c r="G45" s="107"/>
      <c r="H45" s="3"/>
      <c r="I45" s="47"/>
      <c r="J45" s="3"/>
      <c r="K45" s="43"/>
    </row>
    <row r="46" spans="1:11" ht="11.25" customHeight="1" thickBot="1">
      <c r="A46" s="39"/>
      <c r="B46" s="47"/>
      <c r="C46" s="47" t="s">
        <v>625</v>
      </c>
      <c r="D46" s="3"/>
      <c r="E46" s="107"/>
      <c r="F46" s="3"/>
      <c r="G46" s="107"/>
      <c r="H46" s="3"/>
      <c r="I46" s="47"/>
      <c r="J46" s="3"/>
      <c r="K46" s="43"/>
    </row>
    <row r="47" spans="1:11" ht="11.25" customHeight="1" thickBot="1">
      <c r="A47" s="39"/>
      <c r="B47" s="47"/>
      <c r="C47" s="21" t="s">
        <v>500</v>
      </c>
      <c r="D47" s="4">
        <f>SUM(D45:D46)</f>
        <v>0</v>
      </c>
      <c r="E47" s="150" t="s">
        <v>626</v>
      </c>
      <c r="F47" s="4">
        <f>SUM(F45:F46)</f>
        <v>0</v>
      </c>
      <c r="G47" s="150" t="s">
        <v>627</v>
      </c>
      <c r="H47" s="4">
        <f>SUM(H45:H46)</f>
        <v>0</v>
      </c>
      <c r="I47" s="21" t="s">
        <v>628</v>
      </c>
      <c r="J47" s="4">
        <f>SUM(J45:J46)</f>
        <v>0</v>
      </c>
      <c r="K47" s="43"/>
    </row>
    <row r="48" spans="1:11" ht="12.75">
      <c r="A48" s="39"/>
      <c r="B48" s="47"/>
      <c r="C48" s="47"/>
      <c r="D48" s="47"/>
      <c r="E48" s="107"/>
      <c r="F48" s="47"/>
      <c r="G48" s="107"/>
      <c r="H48" s="47"/>
      <c r="I48" s="47"/>
      <c r="J48" s="47"/>
      <c r="K48" s="43"/>
    </row>
    <row r="49" spans="1:11" ht="12.75">
      <c r="A49" s="39"/>
      <c r="B49" s="149" t="s">
        <v>629</v>
      </c>
      <c r="C49" s="47"/>
      <c r="D49" s="157"/>
      <c r="E49" s="157"/>
      <c r="F49" s="157"/>
      <c r="G49" s="107"/>
      <c r="H49" s="47"/>
      <c r="I49" s="47"/>
      <c r="J49" s="47"/>
      <c r="K49" s="43"/>
    </row>
    <row r="50" spans="1:11" ht="12.75">
      <c r="A50" s="39"/>
      <c r="B50" s="47"/>
      <c r="C50" s="47" t="s">
        <v>630</v>
      </c>
      <c r="D50" s="3"/>
      <c r="E50" s="107"/>
      <c r="F50" s="3"/>
      <c r="G50" s="107"/>
      <c r="H50" s="3"/>
      <c r="I50" s="47"/>
      <c r="J50" s="3"/>
      <c r="K50" s="43"/>
    </row>
    <row r="51" spans="1:11" ht="12.75">
      <c r="A51" s="39"/>
      <c r="B51" s="47"/>
      <c r="C51" s="47" t="s">
        <v>631</v>
      </c>
      <c r="D51" s="3"/>
      <c r="E51" s="107"/>
      <c r="F51" s="3"/>
      <c r="G51" s="107"/>
      <c r="H51" s="3"/>
      <c r="I51" s="47"/>
      <c r="J51" s="3"/>
      <c r="K51" s="43"/>
    </row>
    <row r="52" spans="1:11" ht="12.75">
      <c r="A52" s="39"/>
      <c r="B52" s="47"/>
      <c r="C52" s="47" t="s">
        <v>632</v>
      </c>
      <c r="D52" s="3"/>
      <c r="E52" s="107"/>
      <c r="F52" s="161"/>
      <c r="G52" s="107"/>
      <c r="H52" s="3"/>
      <c r="I52" s="47"/>
      <c r="J52" s="3"/>
      <c r="K52" s="43"/>
    </row>
    <row r="53" spans="1:11" ht="12.75">
      <c r="A53" s="39"/>
      <c r="B53" s="47"/>
      <c r="C53" s="47" t="s">
        <v>633</v>
      </c>
      <c r="D53" s="3"/>
      <c r="E53" s="107"/>
      <c r="F53" s="163"/>
      <c r="G53" s="107"/>
      <c r="H53" s="3"/>
      <c r="I53" s="47"/>
      <c r="J53" s="3"/>
      <c r="K53" s="43"/>
    </row>
    <row r="54" spans="1:11" ht="12.75">
      <c r="A54" s="39"/>
      <c r="B54" s="47"/>
      <c r="C54" s="47" t="s">
        <v>634</v>
      </c>
      <c r="D54" s="161"/>
      <c r="E54" s="107"/>
      <c r="F54" s="161"/>
      <c r="G54" s="107"/>
      <c r="H54" s="3"/>
      <c r="I54" s="47"/>
      <c r="J54" s="3"/>
      <c r="K54" s="43"/>
    </row>
    <row r="55" spans="1:11" ht="12" thickBot="1">
      <c r="A55" s="39"/>
      <c r="B55" s="47"/>
      <c r="C55" s="47" t="s">
        <v>493</v>
      </c>
      <c r="D55" s="3"/>
      <c r="E55" s="107"/>
      <c r="F55" s="3"/>
      <c r="G55" s="150"/>
      <c r="H55" s="3"/>
      <c r="I55" s="47"/>
      <c r="J55" s="3"/>
      <c r="K55" s="43"/>
    </row>
    <row r="56" spans="1:11" ht="12" thickBot="1">
      <c r="A56" s="39"/>
      <c r="B56" s="47"/>
      <c r="C56" s="21" t="s">
        <v>500</v>
      </c>
      <c r="D56" s="4">
        <f>SUM(D50+D51+D52+D55)</f>
        <v>0</v>
      </c>
      <c r="E56" s="150" t="s">
        <v>635</v>
      </c>
      <c r="F56" s="4">
        <f>SUM(F50+F53+F55+F51)</f>
        <v>0</v>
      </c>
      <c r="G56" s="34" t="s">
        <v>636</v>
      </c>
      <c r="H56" s="4">
        <f>SUM(H50:H55)</f>
        <v>0</v>
      </c>
      <c r="I56" s="21" t="s">
        <v>637</v>
      </c>
      <c r="J56" s="4">
        <f>SUM(J50:J55)</f>
        <v>0</v>
      </c>
      <c r="K56" s="43"/>
    </row>
    <row r="57" spans="1:11" ht="12" thickBot="1">
      <c r="A57" s="39"/>
      <c r="B57" s="47"/>
      <c r="C57" s="21"/>
      <c r="D57" s="47"/>
      <c r="E57" s="107"/>
      <c r="F57" s="47"/>
      <c r="G57" s="107"/>
      <c r="H57" s="47"/>
      <c r="I57" s="47"/>
      <c r="J57" s="47"/>
      <c r="K57" s="43"/>
    </row>
    <row r="58" spans="1:11" ht="12" thickBot="1">
      <c r="A58" s="39"/>
      <c r="B58" s="149" t="s">
        <v>638</v>
      </c>
      <c r="C58" s="149"/>
      <c r="D58" s="4">
        <f>SUM(D15+D21+D28+D34+D41+D47+D56)</f>
        <v>0</v>
      </c>
      <c r="E58" s="150" t="s">
        <v>639</v>
      </c>
      <c r="F58" s="4">
        <f>SUM(F15+F21+F28+F34+F41+F47+F56)</f>
        <v>0</v>
      </c>
      <c r="G58" s="150" t="s">
        <v>640</v>
      </c>
      <c r="H58" s="4">
        <f>SUM(H15+H21+H28+H34+H41+H47+H56)</f>
        <v>0</v>
      </c>
      <c r="I58" s="21" t="s">
        <v>641</v>
      </c>
      <c r="J58" s="4">
        <f>SUM(J15+J21+J28+J34+J41+J47+J56)</f>
        <v>0</v>
      </c>
      <c r="K58" s="43"/>
    </row>
    <row r="59" spans="1:11" ht="5" customHeight="1">
      <c r="A59" s="45"/>
      <c r="B59" s="48"/>
      <c r="C59" s="48"/>
      <c r="D59" s="48"/>
      <c r="E59" s="152"/>
      <c r="F59" s="48"/>
      <c r="G59" s="152"/>
      <c r="H59" s="48"/>
      <c r="I59" s="48"/>
      <c r="J59" s="48"/>
      <c r="K59" s="46"/>
    </row>
    <row r="60" spans="5:10" ht="8" customHeight="1">
      <c r="E60" s="127"/>
      <c r="F60" s="1"/>
      <c r="G60" s="127"/>
      <c r="H60" s="1"/>
      <c r="I60" s="1"/>
      <c r="J60" s="1"/>
    </row>
    <row r="61" spans="1:11" ht="12.75">
      <c r="A61" s="36" t="s">
        <v>642</v>
      </c>
      <c r="B61" s="37"/>
      <c r="C61" s="37"/>
      <c r="D61" s="37"/>
      <c r="E61" s="147"/>
      <c r="F61" s="37"/>
      <c r="G61" s="147"/>
      <c r="H61" s="37"/>
      <c r="I61" s="37"/>
      <c r="J61" s="37"/>
      <c r="K61" s="38"/>
    </row>
    <row r="62" spans="1:11" ht="12.75">
      <c r="A62" s="148"/>
      <c r="B62" s="47" t="s">
        <v>643</v>
      </c>
      <c r="C62" s="47"/>
      <c r="D62" s="3"/>
      <c r="E62" s="107"/>
      <c r="F62" s="3"/>
      <c r="G62" s="107"/>
      <c r="H62" s="106"/>
      <c r="I62" s="47"/>
      <c r="J62" s="3"/>
      <c r="K62" s="43"/>
    </row>
    <row r="63" spans="1:11" ht="12.75">
      <c r="A63" s="148"/>
      <c r="B63" s="47" t="s">
        <v>644</v>
      </c>
      <c r="C63" s="47"/>
      <c r="D63" s="3"/>
      <c r="E63" s="107"/>
      <c r="F63" s="47"/>
      <c r="G63" s="107"/>
      <c r="H63" s="272"/>
      <c r="I63" s="47"/>
      <c r="J63" s="3"/>
      <c r="K63" s="43"/>
    </row>
    <row r="64" spans="1:11" ht="12.75">
      <c r="A64" s="39"/>
      <c r="B64" s="47" t="s">
        <v>645</v>
      </c>
      <c r="C64" s="47"/>
      <c r="D64" s="37"/>
      <c r="E64" s="107"/>
      <c r="F64" s="3"/>
      <c r="G64" s="107"/>
      <c r="H64" s="3"/>
      <c r="I64" s="47"/>
      <c r="J64" s="3"/>
      <c r="K64" s="43"/>
    </row>
    <row r="65" spans="1:11" ht="12.75">
      <c r="A65" s="39"/>
      <c r="B65" s="47" t="s">
        <v>646</v>
      </c>
      <c r="C65" s="47"/>
      <c r="D65" s="47"/>
      <c r="E65" s="107"/>
      <c r="F65" s="37"/>
      <c r="G65" s="107"/>
      <c r="H65" s="3"/>
      <c r="I65" s="47"/>
      <c r="J65" s="3"/>
      <c r="K65" s="43"/>
    </row>
    <row r="66" spans="1:11" ht="12.75">
      <c r="A66" s="39"/>
      <c r="B66" s="47" t="s">
        <v>647</v>
      </c>
      <c r="C66" s="47"/>
      <c r="D66" s="48"/>
      <c r="E66" s="107"/>
      <c r="F66" s="48"/>
      <c r="G66" s="107"/>
      <c r="H66" s="273"/>
      <c r="I66" s="47"/>
      <c r="J66" s="3"/>
      <c r="K66" s="43"/>
    </row>
    <row r="67" spans="1:11" ht="12.75">
      <c r="A67" s="39"/>
      <c r="B67" s="47" t="s">
        <v>648</v>
      </c>
      <c r="C67" s="47"/>
      <c r="D67" s="3"/>
      <c r="E67" s="107"/>
      <c r="F67" s="3"/>
      <c r="G67" s="107"/>
      <c r="H67" s="3"/>
      <c r="I67" s="47"/>
      <c r="J67" s="3"/>
      <c r="K67" s="43"/>
    </row>
    <row r="68" spans="1:11" ht="12.75">
      <c r="A68" s="39"/>
      <c r="B68" s="47" t="s">
        <v>139</v>
      </c>
      <c r="C68" s="47"/>
      <c r="D68" s="3"/>
      <c r="E68" s="107"/>
      <c r="F68" s="3"/>
      <c r="G68" s="107"/>
      <c r="H68" s="3"/>
      <c r="I68" s="47"/>
      <c r="J68" s="3"/>
      <c r="K68" s="43"/>
    </row>
    <row r="69" spans="1:11" ht="12" thickBot="1">
      <c r="A69" s="39"/>
      <c r="B69" s="47"/>
      <c r="C69" s="47"/>
      <c r="D69" s="47"/>
      <c r="E69" s="107"/>
      <c r="F69" s="47"/>
      <c r="G69" s="107"/>
      <c r="H69" s="47"/>
      <c r="I69" s="47"/>
      <c r="J69" s="47"/>
      <c r="K69" s="43"/>
    </row>
    <row r="70" spans="1:11" ht="12" thickBot="1">
      <c r="A70" s="39"/>
      <c r="B70" s="149" t="s">
        <v>649</v>
      </c>
      <c r="C70" s="149"/>
      <c r="D70" s="4">
        <f>SUM(D62+D63+D67+D68)</f>
        <v>0</v>
      </c>
      <c r="E70" s="151" t="s">
        <v>650</v>
      </c>
      <c r="F70" s="4">
        <f>SUM(F62+F64+F67+F68)</f>
        <v>0</v>
      </c>
      <c r="G70" s="150" t="s">
        <v>651</v>
      </c>
      <c r="H70" s="4">
        <f>SUM(H62+H64+H65+H66+H67+H68)</f>
        <v>0</v>
      </c>
      <c r="I70" s="21" t="s">
        <v>652</v>
      </c>
      <c r="J70" s="4">
        <f>SUM(J62:J68)</f>
        <v>0</v>
      </c>
      <c r="K70" s="43"/>
    </row>
    <row r="71" spans="1:11" ht="6" customHeight="1">
      <c r="A71" s="45"/>
      <c r="B71" s="48"/>
      <c r="C71" s="48"/>
      <c r="D71" s="48"/>
      <c r="E71" s="152"/>
      <c r="F71" s="48"/>
      <c r="G71" s="152"/>
      <c r="H71" s="48"/>
      <c r="I71" s="48"/>
      <c r="J71" s="48"/>
      <c r="K71" s="46"/>
    </row>
    <row r="72" spans="1:10" ht="8" customHeight="1">
      <c r="A72" s="1"/>
      <c r="B72" s="1"/>
      <c r="C72" s="1"/>
      <c r="D72" s="1"/>
      <c r="E72" s="127"/>
      <c r="F72" s="1"/>
      <c r="G72" s="127"/>
      <c r="H72" s="1"/>
      <c r="I72" s="1"/>
      <c r="J72" s="1"/>
    </row>
    <row r="73" spans="1:11" ht="9" customHeight="1">
      <c r="A73" s="44"/>
      <c r="B73" s="37"/>
      <c r="C73" s="37"/>
      <c r="D73" s="37"/>
      <c r="E73" s="147"/>
      <c r="F73" s="37"/>
      <c r="G73" s="147"/>
      <c r="H73" s="37"/>
      <c r="I73" s="37"/>
      <c r="J73" s="37"/>
      <c r="K73" s="38"/>
    </row>
    <row r="74" spans="1:11" ht="12.75">
      <c r="A74" s="148" t="s">
        <v>653</v>
      </c>
      <c r="B74" s="47"/>
      <c r="C74" s="47"/>
      <c r="D74" s="3">
        <f>SUM(D70-D58)</f>
        <v>0</v>
      </c>
      <c r="E74" s="150" t="s">
        <v>654</v>
      </c>
      <c r="F74" s="3">
        <f>SUM(F70-F58)</f>
        <v>0</v>
      </c>
      <c r="G74" s="150" t="s">
        <v>655</v>
      </c>
      <c r="H74" s="3">
        <f>SUM(H70-H58)</f>
        <v>0</v>
      </c>
      <c r="I74" s="21" t="s">
        <v>656</v>
      </c>
      <c r="J74" s="3">
        <f>SUM(J70-J58)</f>
        <v>0</v>
      </c>
      <c r="K74" s="164" t="s">
        <v>53</v>
      </c>
    </row>
    <row r="75" spans="1:11" ht="5" customHeight="1">
      <c r="A75" s="45"/>
      <c r="B75" s="48"/>
      <c r="C75" s="48"/>
      <c r="D75" s="48"/>
      <c r="E75" s="152"/>
      <c r="F75" s="48"/>
      <c r="G75" s="152"/>
      <c r="H75" s="48"/>
      <c r="I75" s="48"/>
      <c r="J75" s="48"/>
      <c r="K75" s="46"/>
    </row>
  </sheetData>
  <printOptions horizontalCentered="1" verticalCentered="1"/>
  <pageMargins left="0.3937007874015748" right="0.3937007874015748" top="0.7086614173228347" bottom="0.5905511811023623" header="0.4330708661417323" footer="0.4330708661417323"/>
  <pageSetup horizontalDpi="600" verticalDpi="600" orientation="portrait" paperSize="9" scale="85"/>
  <headerFooter>
    <oddHeader>&amp;CPRODUCTIONS ET CO-PRODUCTIONS GÉRÉES - exercice ........._x000D_(remplir une fiche par spectacle)_x000D_prévisionnel / réalisé</oddHeader>
    <oddFooter>&amp;R...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78"/>
  <sheetViews>
    <sheetView workbookViewId="0" topLeftCell="A16">
      <selection activeCell="I18" sqref="I18"/>
    </sheetView>
  </sheetViews>
  <sheetFormatPr defaultColWidth="11.00390625" defaultRowHeight="12.75"/>
  <cols>
    <col min="1" max="1" width="2.375" style="2" customWidth="1"/>
    <col min="2" max="2" width="4.75390625" style="2" customWidth="1"/>
    <col min="3" max="3" width="10.125" style="2" customWidth="1"/>
    <col min="4" max="4" width="12.875" style="2" customWidth="1"/>
    <col min="5" max="5" width="11.75390625" style="2" customWidth="1"/>
    <col min="6" max="6" width="4.75390625" style="156" customWidth="1"/>
    <col min="7" max="7" width="11.75390625" style="2" customWidth="1"/>
    <col min="8" max="8" width="4.25390625" style="156" customWidth="1"/>
    <col min="9" max="9" width="12.875" style="2" customWidth="1"/>
    <col min="10" max="10" width="4.375" style="2" customWidth="1"/>
    <col min="11" max="11" width="10.625" style="2" customWidth="1"/>
    <col min="12" max="16384" width="10.75390625" style="2" customWidth="1"/>
  </cols>
  <sheetData>
    <row r="1" spans="1:10" ht="12.75">
      <c r="A1" s="128" t="s">
        <v>604</v>
      </c>
      <c r="B1" s="129"/>
      <c r="C1" s="129"/>
      <c r="D1" s="129"/>
      <c r="E1" s="129"/>
      <c r="F1" s="130"/>
      <c r="G1" s="129"/>
      <c r="H1" s="130"/>
      <c r="I1" s="165"/>
      <c r="J1" s="166"/>
    </row>
    <row r="2" spans="1:10" ht="11.25" customHeight="1">
      <c r="A2" s="131" t="s">
        <v>657</v>
      </c>
      <c r="B2" s="132"/>
      <c r="C2" s="133"/>
      <c r="D2" s="132"/>
      <c r="E2" s="132"/>
      <c r="F2" s="134"/>
      <c r="G2" s="132"/>
      <c r="H2" s="134"/>
      <c r="I2" s="1"/>
      <c r="J2" s="167"/>
    </row>
    <row r="3" spans="1:10" ht="11.25" customHeight="1" thickBot="1">
      <c r="A3" s="131" t="s">
        <v>658</v>
      </c>
      <c r="B3" s="132"/>
      <c r="C3" s="133"/>
      <c r="D3" s="132"/>
      <c r="E3" s="132"/>
      <c r="F3" s="134"/>
      <c r="G3" s="132"/>
      <c r="H3" s="134"/>
      <c r="I3" s="1"/>
      <c r="J3" s="167"/>
    </row>
    <row r="4" spans="1:10" ht="12.75" customHeight="1" thickBot="1">
      <c r="A4" s="131" t="s">
        <v>659</v>
      </c>
      <c r="B4" s="132"/>
      <c r="C4" s="133"/>
      <c r="D4" s="132"/>
      <c r="E4" s="135"/>
      <c r="F4" s="134"/>
      <c r="G4" s="132"/>
      <c r="H4" s="134"/>
      <c r="I4" s="1"/>
      <c r="J4" s="167"/>
    </row>
    <row r="5" spans="1:10" ht="12.75" customHeight="1" thickBot="1">
      <c r="A5" s="131" t="s">
        <v>660</v>
      </c>
      <c r="B5" s="132"/>
      <c r="C5" s="133"/>
      <c r="D5" s="132"/>
      <c r="E5" s="135"/>
      <c r="F5" s="134"/>
      <c r="G5" s="132"/>
      <c r="H5" s="134"/>
      <c r="I5" s="1"/>
      <c r="J5" s="167"/>
    </row>
    <row r="6" spans="1:10" ht="13">
      <c r="A6" s="136"/>
      <c r="B6" s="132"/>
      <c r="C6" s="137" t="s">
        <v>605</v>
      </c>
      <c r="D6" s="1"/>
      <c r="E6" s="132"/>
      <c r="F6" s="134"/>
      <c r="G6" s="132"/>
      <c r="H6" s="134"/>
      <c r="I6" s="1"/>
      <c r="J6" s="167"/>
    </row>
    <row r="7" spans="1:10" ht="13">
      <c r="A7" s="136"/>
      <c r="B7" s="132"/>
      <c r="C7" s="137" t="s">
        <v>606</v>
      </c>
      <c r="D7" s="1"/>
      <c r="E7" s="132"/>
      <c r="F7" s="134"/>
      <c r="G7" s="132"/>
      <c r="H7" s="134"/>
      <c r="I7" s="1"/>
      <c r="J7" s="167"/>
    </row>
    <row r="8" spans="1:10" ht="13">
      <c r="A8" s="136"/>
      <c r="B8" s="132"/>
      <c r="C8" s="137" t="s">
        <v>661</v>
      </c>
      <c r="D8" s="1"/>
      <c r="E8" s="132"/>
      <c r="F8" s="134"/>
      <c r="G8" s="132"/>
      <c r="H8" s="134"/>
      <c r="I8" s="1"/>
      <c r="J8" s="167"/>
    </row>
    <row r="9" spans="1:10" ht="13">
      <c r="A9" s="136"/>
      <c r="B9" s="132"/>
      <c r="C9" s="137" t="s">
        <v>608</v>
      </c>
      <c r="D9" s="1"/>
      <c r="E9" s="132"/>
      <c r="F9" s="134"/>
      <c r="G9" s="132"/>
      <c r="H9" s="134"/>
      <c r="I9" s="1"/>
      <c r="J9" s="167"/>
    </row>
    <row r="10" spans="1:10" ht="6" customHeight="1" thickBot="1">
      <c r="A10" s="138"/>
      <c r="B10" s="139"/>
      <c r="C10" s="139"/>
      <c r="D10" s="140"/>
      <c r="E10" s="139"/>
      <c r="F10" s="141"/>
      <c r="G10" s="139"/>
      <c r="H10" s="141"/>
      <c r="I10" s="168"/>
      <c r="J10" s="169"/>
    </row>
    <row r="11" spans="1:8" s="6" customFormat="1" ht="6" customHeight="1" thickBot="1">
      <c r="A11" s="5"/>
      <c r="B11" s="5"/>
      <c r="C11" s="5"/>
      <c r="D11" s="5"/>
      <c r="E11" s="5"/>
      <c r="F11" s="142"/>
      <c r="G11" s="5"/>
      <c r="H11" s="142"/>
    </row>
    <row r="12" spans="1:9" ht="27.75" customHeight="1" thickBot="1">
      <c r="A12" s="1"/>
      <c r="B12" s="1"/>
      <c r="C12" s="1"/>
      <c r="D12" s="1"/>
      <c r="E12" s="143" t="s">
        <v>609</v>
      </c>
      <c r="F12" s="144"/>
      <c r="G12" s="159" t="s">
        <v>610</v>
      </c>
      <c r="H12" s="144"/>
      <c r="I12" s="159" t="s">
        <v>662</v>
      </c>
    </row>
    <row r="13" spans="1:9" ht="12.75" customHeight="1">
      <c r="A13" s="1"/>
      <c r="B13" s="1"/>
      <c r="C13" s="1"/>
      <c r="D13" s="145" t="s">
        <v>613</v>
      </c>
      <c r="E13" s="146"/>
      <c r="F13" s="127"/>
      <c r="G13" s="146"/>
      <c r="H13" s="127"/>
      <c r="I13" s="146"/>
    </row>
    <row r="14" spans="1:10" ht="12" thickBot="1">
      <c r="A14" s="36" t="s">
        <v>614</v>
      </c>
      <c r="B14" s="37"/>
      <c r="C14" s="37"/>
      <c r="D14" s="37"/>
      <c r="E14" s="37"/>
      <c r="F14" s="147"/>
      <c r="G14" s="37"/>
      <c r="H14" s="147"/>
      <c r="I14" s="37"/>
      <c r="J14" s="38"/>
    </row>
    <row r="15" spans="1:10" ht="12" thickBot="1">
      <c r="A15" s="148"/>
      <c r="B15" s="149" t="s">
        <v>663</v>
      </c>
      <c r="C15" s="47"/>
      <c r="D15" s="47"/>
      <c r="E15" s="4"/>
      <c r="F15" s="150" t="s">
        <v>664</v>
      </c>
      <c r="G15" s="47"/>
      <c r="H15" s="107"/>
      <c r="I15" s="162"/>
      <c r="J15" s="43"/>
    </row>
    <row r="16" spans="1:10" ht="12" thickBot="1">
      <c r="A16" s="148"/>
      <c r="B16" s="149" t="s">
        <v>665</v>
      </c>
      <c r="C16" s="47"/>
      <c r="D16" s="47"/>
      <c r="E16" s="47"/>
      <c r="F16" s="107"/>
      <c r="G16" s="274"/>
      <c r="H16" s="150"/>
      <c r="I16" s="4"/>
      <c r="J16" s="43"/>
    </row>
    <row r="17" spans="1:10" ht="12" thickBot="1">
      <c r="A17" s="148"/>
      <c r="B17" s="149" t="s">
        <v>666</v>
      </c>
      <c r="C17" s="47"/>
      <c r="D17" s="47"/>
      <c r="E17" s="47"/>
      <c r="F17" s="107"/>
      <c r="G17" s="274"/>
      <c r="H17" s="150" t="s">
        <v>667</v>
      </c>
      <c r="I17" s="171">
        <f>SUM(I15:I16)</f>
        <v>0</v>
      </c>
      <c r="J17" s="43"/>
    </row>
    <row r="18" spans="1:10" ht="6" customHeight="1">
      <c r="A18" s="148"/>
      <c r="B18" s="47"/>
      <c r="C18" s="47"/>
      <c r="D18" s="47"/>
      <c r="E18" s="47"/>
      <c r="F18" s="107"/>
      <c r="G18" s="47"/>
      <c r="H18" s="107"/>
      <c r="I18" s="47"/>
      <c r="J18" s="43"/>
    </row>
    <row r="19" spans="1:12" ht="12.75">
      <c r="A19" s="39"/>
      <c r="B19" s="149" t="s">
        <v>615</v>
      </c>
      <c r="C19" s="47"/>
      <c r="D19" s="47"/>
      <c r="E19" s="157"/>
      <c r="F19" s="158"/>
      <c r="G19" s="157"/>
      <c r="H19" s="158"/>
      <c r="I19" s="47"/>
      <c r="J19" s="43"/>
      <c r="L19" s="1"/>
    </row>
    <row r="20" spans="1:12" ht="12.75">
      <c r="A20" s="39"/>
      <c r="B20" s="47"/>
      <c r="C20" s="47" t="s">
        <v>616</v>
      </c>
      <c r="D20" s="47"/>
      <c r="E20" s="3"/>
      <c r="F20" s="107"/>
      <c r="G20" s="47"/>
      <c r="H20" s="107"/>
      <c r="I20" s="3"/>
      <c r="J20" s="43"/>
      <c r="L20" s="1"/>
    </row>
    <row r="21" spans="1:12" ht="12.75">
      <c r="A21" s="39"/>
      <c r="B21" s="47"/>
      <c r="C21" s="47" t="s">
        <v>617</v>
      </c>
      <c r="D21" s="47"/>
      <c r="E21" s="3"/>
      <c r="F21" s="107"/>
      <c r="G21" s="3"/>
      <c r="H21" s="107"/>
      <c r="I21" s="3"/>
      <c r="J21" s="43"/>
      <c r="L21" s="1"/>
    </row>
    <row r="22" spans="1:10" ht="12" thickBot="1">
      <c r="A22" s="39"/>
      <c r="B22" s="47"/>
      <c r="C22" s="47" t="s">
        <v>499</v>
      </c>
      <c r="D22" s="47"/>
      <c r="E22" s="3"/>
      <c r="F22" s="107"/>
      <c r="G22" s="47"/>
      <c r="H22" s="107"/>
      <c r="I22" s="3"/>
      <c r="J22" s="43"/>
    </row>
    <row r="23" spans="1:10" ht="12" thickBot="1">
      <c r="A23" s="39"/>
      <c r="B23" s="47"/>
      <c r="C23" s="21" t="s">
        <v>500</v>
      </c>
      <c r="D23" s="47"/>
      <c r="E23" s="4">
        <f>SUM(E20:E22)</f>
        <v>0</v>
      </c>
      <c r="F23" s="150" t="s">
        <v>668</v>
      </c>
      <c r="G23" s="4">
        <f>SUM(G20:G22)</f>
        <v>0</v>
      </c>
      <c r="H23" s="150" t="s">
        <v>669</v>
      </c>
      <c r="I23" s="4">
        <f>SUM(I20:I22)</f>
        <v>0</v>
      </c>
      <c r="J23" s="43"/>
    </row>
    <row r="24" spans="1:10" ht="6" customHeight="1">
      <c r="A24" s="39"/>
      <c r="B24" s="47"/>
      <c r="C24" s="47"/>
      <c r="D24" s="47"/>
      <c r="E24" s="47"/>
      <c r="F24" s="107"/>
      <c r="G24" s="47"/>
      <c r="H24" s="107"/>
      <c r="I24" s="47"/>
      <c r="J24" s="43"/>
    </row>
    <row r="25" spans="1:10" ht="12.75">
      <c r="A25" s="39"/>
      <c r="B25" s="149" t="s">
        <v>757</v>
      </c>
      <c r="C25" s="47"/>
      <c r="D25" s="47"/>
      <c r="E25" s="157"/>
      <c r="F25" s="157"/>
      <c r="G25" s="161"/>
      <c r="H25" s="150"/>
      <c r="I25" s="47"/>
      <c r="J25" s="43"/>
    </row>
    <row r="26" spans="1:10" ht="12.75">
      <c r="A26" s="39"/>
      <c r="B26" s="47"/>
      <c r="C26" s="47" t="s">
        <v>616</v>
      </c>
      <c r="D26" s="47"/>
      <c r="E26" s="3"/>
      <c r="F26" s="107"/>
      <c r="G26" s="47"/>
      <c r="H26" s="107"/>
      <c r="I26" s="3"/>
      <c r="J26" s="43"/>
    </row>
    <row r="27" spans="1:10" ht="12.75">
      <c r="A27" s="39"/>
      <c r="B27" s="47"/>
      <c r="C27" s="47" t="s">
        <v>617</v>
      </c>
      <c r="D27" s="47"/>
      <c r="E27" s="3"/>
      <c r="F27" s="107"/>
      <c r="G27" s="3"/>
      <c r="H27" s="107"/>
      <c r="I27" s="3"/>
      <c r="J27" s="43"/>
    </row>
    <row r="28" spans="1:10" ht="12" thickBot="1">
      <c r="A28" s="39"/>
      <c r="B28" s="47"/>
      <c r="C28" s="47" t="s">
        <v>499</v>
      </c>
      <c r="D28" s="47"/>
      <c r="E28" s="3"/>
      <c r="F28" s="107"/>
      <c r="G28" s="47"/>
      <c r="H28" s="107"/>
      <c r="I28" s="3"/>
      <c r="J28" s="43"/>
    </row>
    <row r="29" spans="1:10" ht="12" thickBot="1">
      <c r="A29" s="39"/>
      <c r="B29" s="47"/>
      <c r="C29" s="21" t="s">
        <v>500</v>
      </c>
      <c r="D29" s="47"/>
      <c r="E29" s="4">
        <f>SUM(E26:E28)</f>
        <v>0</v>
      </c>
      <c r="F29" s="150" t="s">
        <v>670</v>
      </c>
      <c r="G29" s="4">
        <f>SUM(G26:G28)</f>
        <v>0</v>
      </c>
      <c r="H29" s="34" t="s">
        <v>671</v>
      </c>
      <c r="I29" s="4">
        <f>SUM(I26:I28)</f>
        <v>0</v>
      </c>
      <c r="J29" s="43"/>
    </row>
    <row r="30" spans="1:10" ht="6" customHeight="1">
      <c r="A30" s="39"/>
      <c r="B30" s="47"/>
      <c r="C30" s="47"/>
      <c r="D30" s="47"/>
      <c r="E30" s="47"/>
      <c r="F30" s="107"/>
      <c r="G30" s="47"/>
      <c r="H30" s="107"/>
      <c r="I30" s="47"/>
      <c r="J30" s="43"/>
    </row>
    <row r="31" spans="1:10" ht="12.75">
      <c r="A31" s="39"/>
      <c r="B31" s="149" t="s">
        <v>761</v>
      </c>
      <c r="C31" s="47"/>
      <c r="D31" s="47"/>
      <c r="E31" s="157"/>
      <c r="F31" s="157"/>
      <c r="G31" s="157"/>
      <c r="H31" s="157"/>
      <c r="I31" s="47"/>
      <c r="J31" s="43"/>
    </row>
    <row r="32" spans="1:10" ht="12.75">
      <c r="A32" s="39"/>
      <c r="B32" s="47"/>
      <c r="C32" s="47" t="s">
        <v>672</v>
      </c>
      <c r="D32" s="43"/>
      <c r="E32" s="3"/>
      <c r="F32" s="107"/>
      <c r="G32" s="47"/>
      <c r="H32" s="107"/>
      <c r="I32" s="3"/>
      <c r="J32" s="43"/>
    </row>
    <row r="33" spans="1:10" ht="12.75">
      <c r="A33" s="39"/>
      <c r="B33" s="47"/>
      <c r="C33" s="47" t="s">
        <v>673</v>
      </c>
      <c r="D33" s="157"/>
      <c r="E33" s="3"/>
      <c r="F33" s="107"/>
      <c r="G33" s="47"/>
      <c r="H33" s="107"/>
      <c r="I33" s="3"/>
      <c r="J33" s="43"/>
    </row>
    <row r="34" spans="1:10" ht="12.75">
      <c r="A34" s="39"/>
      <c r="B34" s="47"/>
      <c r="C34" s="47" t="s">
        <v>764</v>
      </c>
      <c r="D34" s="157"/>
      <c r="E34" s="3"/>
      <c r="F34" s="107"/>
      <c r="G34" s="47"/>
      <c r="H34" s="107"/>
      <c r="I34" s="3"/>
      <c r="J34" s="43"/>
    </row>
    <row r="35" spans="1:10" ht="12" thickBot="1">
      <c r="A35" s="39"/>
      <c r="B35" s="47"/>
      <c r="C35" s="47" t="s">
        <v>765</v>
      </c>
      <c r="D35" s="157"/>
      <c r="E35" s="3"/>
      <c r="F35" s="107"/>
      <c r="G35" s="47"/>
      <c r="H35" s="107"/>
      <c r="I35" s="3"/>
      <c r="J35" s="43"/>
    </row>
    <row r="36" spans="1:10" ht="12" thickBot="1">
      <c r="A36" s="39"/>
      <c r="B36" s="47"/>
      <c r="C36" s="21" t="s">
        <v>500</v>
      </c>
      <c r="D36" s="47"/>
      <c r="E36" s="4">
        <f>SUM(E32:E35)</f>
        <v>0</v>
      </c>
      <c r="F36" s="150" t="s">
        <v>674</v>
      </c>
      <c r="G36" s="161"/>
      <c r="H36" s="150"/>
      <c r="I36" s="4">
        <f>SUM(I32:I35)</f>
        <v>0</v>
      </c>
      <c r="J36" s="43"/>
    </row>
    <row r="37" spans="1:10" ht="6" customHeight="1">
      <c r="A37" s="39"/>
      <c r="B37" s="47"/>
      <c r="C37" s="47"/>
      <c r="D37" s="47"/>
      <c r="E37" s="47"/>
      <c r="F37" s="107"/>
      <c r="G37" s="47"/>
      <c r="H37" s="107"/>
      <c r="I37" s="47"/>
      <c r="J37" s="43"/>
    </row>
    <row r="38" spans="1:10" ht="12.75">
      <c r="A38" s="39"/>
      <c r="B38" s="149" t="s">
        <v>769</v>
      </c>
      <c r="C38" s="47"/>
      <c r="D38" s="157"/>
      <c r="E38" s="157"/>
      <c r="F38" s="157"/>
      <c r="G38" s="157"/>
      <c r="H38" s="107"/>
      <c r="I38" s="47"/>
      <c r="J38" s="43"/>
    </row>
    <row r="39" spans="1:10" ht="12.75">
      <c r="A39" s="39"/>
      <c r="B39" s="47"/>
      <c r="C39" s="47" t="s">
        <v>770</v>
      </c>
      <c r="D39" s="157"/>
      <c r="E39" s="3"/>
      <c r="F39" s="107"/>
      <c r="G39" s="3"/>
      <c r="H39" s="107"/>
      <c r="I39" s="3"/>
      <c r="J39" s="43"/>
    </row>
    <row r="40" spans="1:10" ht="12.75">
      <c r="A40" s="39"/>
      <c r="B40" s="47"/>
      <c r="C40" s="47" t="s">
        <v>619</v>
      </c>
      <c r="D40" s="157"/>
      <c r="E40" s="3"/>
      <c r="F40" s="107"/>
      <c r="G40" s="3"/>
      <c r="H40" s="107"/>
      <c r="I40" s="3"/>
      <c r="J40" s="43"/>
    </row>
    <row r="41" spans="1:10" ht="12" thickBot="1">
      <c r="A41" s="39"/>
      <c r="B41" s="47"/>
      <c r="C41" s="47" t="s">
        <v>765</v>
      </c>
      <c r="D41" s="157"/>
      <c r="E41" s="3"/>
      <c r="F41" s="107"/>
      <c r="G41" s="3"/>
      <c r="H41" s="157"/>
      <c r="I41" s="3"/>
      <c r="J41" s="43"/>
    </row>
    <row r="42" spans="1:10" ht="12" thickBot="1">
      <c r="A42" s="39"/>
      <c r="B42" s="47"/>
      <c r="C42" s="21" t="s">
        <v>500</v>
      </c>
      <c r="D42" s="149"/>
      <c r="E42" s="4">
        <f>SUM(E39:E41)</f>
        <v>0</v>
      </c>
      <c r="F42" s="150" t="s">
        <v>675</v>
      </c>
      <c r="G42" s="4">
        <f>SUM(G39:G41)</f>
        <v>0</v>
      </c>
      <c r="H42" s="150" t="s">
        <v>676</v>
      </c>
      <c r="I42" s="4">
        <f>SUM(I39:I41)</f>
        <v>0</v>
      </c>
      <c r="J42" s="43"/>
    </row>
    <row r="43" spans="1:10" ht="6" customHeight="1">
      <c r="A43" s="39"/>
      <c r="B43" s="47"/>
      <c r="C43" s="47"/>
      <c r="D43" s="149"/>
      <c r="E43" s="47"/>
      <c r="F43" s="150"/>
      <c r="G43" s="47"/>
      <c r="H43" s="150"/>
      <c r="I43" s="47"/>
      <c r="J43" s="43"/>
    </row>
    <row r="44" spans="1:10" ht="12.75">
      <c r="A44" s="39"/>
      <c r="B44" s="149" t="s">
        <v>774</v>
      </c>
      <c r="C44" s="47"/>
      <c r="D44" s="157"/>
      <c r="E44" s="157"/>
      <c r="F44" s="157"/>
      <c r="G44" s="157"/>
      <c r="H44" s="157"/>
      <c r="I44" s="47"/>
      <c r="J44" s="43"/>
    </row>
    <row r="45" spans="1:10" ht="12.75">
      <c r="A45" s="39"/>
      <c r="B45" s="47"/>
      <c r="C45" s="47" t="s">
        <v>677</v>
      </c>
      <c r="D45" s="157"/>
      <c r="E45" s="3"/>
      <c r="F45" s="107"/>
      <c r="G45" s="3"/>
      <c r="H45" s="107"/>
      <c r="I45" s="3"/>
      <c r="J45" s="43"/>
    </row>
    <row r="46" spans="1:10" ht="12.75">
      <c r="A46" s="39"/>
      <c r="B46" s="47"/>
      <c r="C46" s="47" t="s">
        <v>618</v>
      </c>
      <c r="D46" s="157"/>
      <c r="E46" s="3"/>
      <c r="F46" s="107"/>
      <c r="G46" s="3"/>
      <c r="H46" s="107"/>
      <c r="I46" s="3"/>
      <c r="J46" s="43"/>
    </row>
    <row r="47" spans="1:10" ht="12.75">
      <c r="A47" s="39"/>
      <c r="B47" s="47"/>
      <c r="C47" s="47" t="s">
        <v>619</v>
      </c>
      <c r="D47" s="157"/>
      <c r="E47" s="3"/>
      <c r="F47" s="107"/>
      <c r="G47" s="3"/>
      <c r="H47" s="107"/>
      <c r="I47" s="3"/>
      <c r="J47" s="43"/>
    </row>
    <row r="48" spans="1:10" ht="12" thickBot="1">
      <c r="A48" s="39"/>
      <c r="B48" s="47"/>
      <c r="C48" s="47" t="s">
        <v>765</v>
      </c>
      <c r="D48" s="157"/>
      <c r="E48" s="3"/>
      <c r="F48" s="107"/>
      <c r="G48" s="3"/>
      <c r="H48" s="107"/>
      <c r="I48" s="3"/>
      <c r="J48" s="43"/>
    </row>
    <row r="49" spans="1:10" ht="12" thickBot="1">
      <c r="A49" s="39"/>
      <c r="B49" s="47"/>
      <c r="C49" s="21" t="s">
        <v>500</v>
      </c>
      <c r="D49" s="149"/>
      <c r="E49" s="4">
        <f>SUM(E45:E48)</f>
        <v>0</v>
      </c>
      <c r="F49" s="150" t="s">
        <v>678</v>
      </c>
      <c r="G49" s="4">
        <f>SUM(G45:G48)</f>
        <v>0</v>
      </c>
      <c r="H49" s="150" t="s">
        <v>679</v>
      </c>
      <c r="I49" s="4">
        <f>SUM(I45:I48)</f>
        <v>0</v>
      </c>
      <c r="J49" s="43"/>
    </row>
    <row r="50" spans="1:10" ht="6" customHeight="1">
      <c r="A50" s="39"/>
      <c r="B50" s="47"/>
      <c r="C50" s="47"/>
      <c r="D50" s="149"/>
      <c r="E50" s="47"/>
      <c r="F50" s="150"/>
      <c r="G50" s="47"/>
      <c r="H50" s="150"/>
      <c r="I50" s="47"/>
      <c r="J50" s="43"/>
    </row>
    <row r="51" spans="1:10" ht="6" customHeight="1">
      <c r="A51" s="39"/>
      <c r="B51" s="47"/>
      <c r="C51" s="149"/>
      <c r="D51" s="149"/>
      <c r="E51" s="47"/>
      <c r="F51" s="107"/>
      <c r="G51" s="47"/>
      <c r="H51" s="107"/>
      <c r="I51" s="47"/>
      <c r="J51" s="43"/>
    </row>
    <row r="52" spans="1:10" ht="12.75">
      <c r="A52" s="39"/>
      <c r="B52" s="149" t="s">
        <v>623</v>
      </c>
      <c r="C52" s="47"/>
      <c r="D52" s="149"/>
      <c r="E52" s="157"/>
      <c r="F52" s="157"/>
      <c r="G52" s="157"/>
      <c r="H52" s="157"/>
      <c r="I52" s="47"/>
      <c r="J52" s="43"/>
    </row>
    <row r="53" spans="1:10" ht="11.25" customHeight="1">
      <c r="A53" s="39"/>
      <c r="B53" s="47"/>
      <c r="C53" s="47" t="s">
        <v>624</v>
      </c>
      <c r="D53" s="157"/>
      <c r="E53" s="3"/>
      <c r="F53" s="107"/>
      <c r="G53" s="3"/>
      <c r="H53" s="107"/>
      <c r="I53" s="3"/>
      <c r="J53" s="43"/>
    </row>
    <row r="54" spans="1:10" ht="11.25" customHeight="1" thickBot="1">
      <c r="A54" s="39"/>
      <c r="B54" s="47"/>
      <c r="C54" s="47" t="s">
        <v>625</v>
      </c>
      <c r="D54" s="157"/>
      <c r="E54" s="3"/>
      <c r="F54" s="107"/>
      <c r="G54" s="3"/>
      <c r="H54" s="107"/>
      <c r="I54" s="3"/>
      <c r="J54" s="43"/>
    </row>
    <row r="55" spans="1:10" ht="11.25" customHeight="1" thickBot="1">
      <c r="A55" s="39"/>
      <c r="B55" s="47"/>
      <c r="C55" s="21" t="s">
        <v>500</v>
      </c>
      <c r="D55" s="47"/>
      <c r="E55" s="4">
        <f>SUM(E53:E54)</f>
        <v>0</v>
      </c>
      <c r="F55" s="150" t="s">
        <v>680</v>
      </c>
      <c r="G55" s="4">
        <f>SUM(G53:G54)</f>
        <v>0</v>
      </c>
      <c r="H55" s="150" t="s">
        <v>681</v>
      </c>
      <c r="I55" s="4">
        <f>SUM(I53:I54)</f>
        <v>0</v>
      </c>
      <c r="J55" s="43"/>
    </row>
    <row r="56" spans="1:10" ht="6" customHeight="1">
      <c r="A56" s="39"/>
      <c r="B56" s="47"/>
      <c r="C56" s="47"/>
      <c r="D56" s="149"/>
      <c r="E56" s="47"/>
      <c r="F56" s="107"/>
      <c r="G56" s="47"/>
      <c r="H56" s="107"/>
      <c r="I56" s="47"/>
      <c r="J56" s="43"/>
    </row>
    <row r="57" spans="1:10" ht="12.75">
      <c r="A57" s="39"/>
      <c r="B57" s="149" t="s">
        <v>629</v>
      </c>
      <c r="C57" s="47"/>
      <c r="D57" s="157"/>
      <c r="E57" s="157"/>
      <c r="F57" s="157"/>
      <c r="G57" s="157"/>
      <c r="H57" s="157"/>
      <c r="I57" s="47"/>
      <c r="J57" s="43"/>
    </row>
    <row r="58" spans="1:10" ht="12.75">
      <c r="A58" s="39"/>
      <c r="B58" s="47"/>
      <c r="C58" s="47" t="s">
        <v>630</v>
      </c>
      <c r="D58" s="157"/>
      <c r="E58" s="3"/>
      <c r="F58" s="107"/>
      <c r="G58" s="3"/>
      <c r="H58" s="107"/>
      <c r="I58" s="3"/>
      <c r="J58" s="43"/>
    </row>
    <row r="59" spans="1:10" ht="12.75">
      <c r="A59" s="39"/>
      <c r="B59" s="47"/>
      <c r="C59" s="47" t="s">
        <v>631</v>
      </c>
      <c r="D59" s="157"/>
      <c r="E59" s="3"/>
      <c r="F59" s="107"/>
      <c r="G59" s="3"/>
      <c r="H59" s="107"/>
      <c r="I59" s="3"/>
      <c r="J59" s="43"/>
    </row>
    <row r="60" spans="1:10" ht="12.75">
      <c r="A60" s="39"/>
      <c r="B60" s="47"/>
      <c r="C60" s="47" t="s">
        <v>632</v>
      </c>
      <c r="D60" s="157"/>
      <c r="E60" s="3"/>
      <c r="F60" s="107"/>
      <c r="G60" s="161"/>
      <c r="H60" s="107"/>
      <c r="I60" s="3"/>
      <c r="J60" s="43"/>
    </row>
    <row r="61" spans="1:10" ht="12.75">
      <c r="A61" s="39"/>
      <c r="B61" s="47"/>
      <c r="C61" s="157" t="s">
        <v>633</v>
      </c>
      <c r="D61" s="157"/>
      <c r="E61" s="3"/>
      <c r="F61" s="107"/>
      <c r="G61" s="106"/>
      <c r="H61" s="107"/>
      <c r="I61" s="3"/>
      <c r="J61" s="43"/>
    </row>
    <row r="62" spans="1:10" ht="12" thickBot="1">
      <c r="A62" s="39"/>
      <c r="B62" s="47"/>
      <c r="C62" s="47" t="s">
        <v>493</v>
      </c>
      <c r="D62" s="157"/>
      <c r="E62" s="106"/>
      <c r="F62" s="107"/>
      <c r="G62" s="106"/>
      <c r="H62" s="107"/>
      <c r="I62" s="106"/>
      <c r="J62" s="43"/>
    </row>
    <row r="63" spans="1:10" ht="12" thickBot="1">
      <c r="A63" s="39"/>
      <c r="B63" s="47"/>
      <c r="C63" s="149" t="s">
        <v>44</v>
      </c>
      <c r="D63" s="47"/>
      <c r="E63" s="4">
        <f>SUM(E58:E62)</f>
        <v>0</v>
      </c>
      <c r="F63" s="150" t="s">
        <v>682</v>
      </c>
      <c r="G63" s="4">
        <f>SUM(G58+G59+G61+G62)</f>
        <v>0</v>
      </c>
      <c r="H63" s="150" t="s">
        <v>683</v>
      </c>
      <c r="I63" s="4">
        <f>SUM(I58:I62)</f>
        <v>0</v>
      </c>
      <c r="J63" s="43"/>
    </row>
    <row r="64" spans="1:10" ht="6" customHeight="1" thickBot="1">
      <c r="A64" s="39"/>
      <c r="B64" s="47"/>
      <c r="C64" s="149"/>
      <c r="D64" s="47"/>
      <c r="E64" s="47"/>
      <c r="F64" s="107"/>
      <c r="G64" s="47"/>
      <c r="H64" s="107"/>
      <c r="I64" s="47"/>
      <c r="J64" s="43"/>
    </row>
    <row r="65" spans="1:10" ht="12" thickBot="1">
      <c r="A65" s="39"/>
      <c r="B65" s="149" t="s">
        <v>638</v>
      </c>
      <c r="C65" s="149"/>
      <c r="D65" s="47"/>
      <c r="E65" s="4">
        <f>SUM(E15+E23+E29+E36+E42+E49+E55+E63)</f>
        <v>0</v>
      </c>
      <c r="F65" s="150" t="s">
        <v>684</v>
      </c>
      <c r="G65" s="4">
        <f>SUM(G16+G17+G42+G49+G55+G63)</f>
        <v>0</v>
      </c>
      <c r="H65" s="150" t="s">
        <v>685</v>
      </c>
      <c r="I65" s="4">
        <f>SUM(I15+I16+I17+I23+I29+I36+I42+I49+I55+I63)</f>
        <v>0</v>
      </c>
      <c r="J65" s="43"/>
    </row>
    <row r="66" spans="1:10" ht="12.75">
      <c r="A66" s="45"/>
      <c r="B66" s="48"/>
      <c r="C66" s="48"/>
      <c r="D66" s="48"/>
      <c r="E66" s="48"/>
      <c r="F66" s="152"/>
      <c r="G66" s="48"/>
      <c r="H66" s="152"/>
      <c r="I66" s="48"/>
      <c r="J66" s="46"/>
    </row>
    <row r="67" spans="6:8" ht="8" customHeight="1">
      <c r="F67" s="153"/>
      <c r="G67" s="88"/>
      <c r="H67" s="153"/>
    </row>
    <row r="68" spans="1:10" ht="12.75">
      <c r="A68" s="36" t="s">
        <v>642</v>
      </c>
      <c r="B68" s="37"/>
      <c r="C68" s="37"/>
      <c r="D68" s="37"/>
      <c r="E68" s="37"/>
      <c r="F68" s="107"/>
      <c r="G68" s="47"/>
      <c r="H68" s="147"/>
      <c r="I68" s="37"/>
      <c r="J68" s="38"/>
    </row>
    <row r="69" spans="1:10" ht="12.75">
      <c r="A69" s="39"/>
      <c r="B69" s="47" t="s">
        <v>645</v>
      </c>
      <c r="C69" s="47"/>
      <c r="D69" s="47"/>
      <c r="E69" s="48"/>
      <c r="F69" s="107"/>
      <c r="G69" s="3"/>
      <c r="H69" s="107"/>
      <c r="I69" s="3"/>
      <c r="J69" s="43"/>
    </row>
    <row r="70" spans="1:10" ht="12.75">
      <c r="A70" s="39"/>
      <c r="B70" s="47" t="s">
        <v>643</v>
      </c>
      <c r="C70" s="47"/>
      <c r="D70" s="47"/>
      <c r="E70" s="3"/>
      <c r="F70" s="107"/>
      <c r="G70" s="3"/>
      <c r="H70" s="107"/>
      <c r="I70" s="3"/>
      <c r="J70" s="43"/>
    </row>
    <row r="71" spans="1:10" ht="12.75">
      <c r="A71" s="39"/>
      <c r="B71" s="47" t="s">
        <v>686</v>
      </c>
      <c r="C71" s="47"/>
      <c r="D71" s="47"/>
      <c r="E71" s="3"/>
      <c r="F71" s="107"/>
      <c r="G71" s="3"/>
      <c r="H71" s="107"/>
      <c r="I71" s="3"/>
      <c r="J71" s="43"/>
    </row>
    <row r="72" spans="1:10" ht="6" customHeight="1" thickBot="1">
      <c r="A72" s="39"/>
      <c r="B72" s="47"/>
      <c r="C72" s="47"/>
      <c r="D72" s="47"/>
      <c r="E72" s="47"/>
      <c r="F72" s="107"/>
      <c r="G72" s="47"/>
      <c r="H72" s="107"/>
      <c r="I72" s="47"/>
      <c r="J72" s="43"/>
    </row>
    <row r="73" spans="1:10" ht="12" thickBot="1">
      <c r="A73" s="39"/>
      <c r="B73" s="149" t="s">
        <v>649</v>
      </c>
      <c r="C73" s="149"/>
      <c r="D73" s="47"/>
      <c r="E73" s="4">
        <f>SUM(E70:E71)</f>
        <v>0</v>
      </c>
      <c r="F73" s="151" t="s">
        <v>687</v>
      </c>
      <c r="G73" s="4">
        <f>SUM(G69:G71)</f>
        <v>0</v>
      </c>
      <c r="H73" s="150" t="s">
        <v>688</v>
      </c>
      <c r="I73" s="4">
        <f>SUM(I69:I71)</f>
        <v>0</v>
      </c>
      <c r="J73" s="43"/>
    </row>
    <row r="74" spans="1:10" ht="12.75">
      <c r="A74" s="45"/>
      <c r="B74" s="48"/>
      <c r="C74" s="48"/>
      <c r="D74" s="48"/>
      <c r="E74" s="48"/>
      <c r="F74" s="152"/>
      <c r="G74" s="48"/>
      <c r="H74" s="152"/>
      <c r="I74" s="48"/>
      <c r="J74" s="46"/>
    </row>
    <row r="75" spans="1:8" ht="8" customHeight="1">
      <c r="A75" s="154"/>
      <c r="B75" s="154"/>
      <c r="C75" s="154"/>
      <c r="D75" s="154"/>
      <c r="E75" s="154"/>
      <c r="F75" s="155"/>
      <c r="G75" s="154"/>
      <c r="H75" s="155"/>
    </row>
    <row r="76" spans="1:10" ht="9" customHeight="1">
      <c r="A76" s="44"/>
      <c r="B76" s="37"/>
      <c r="C76" s="37"/>
      <c r="D76" s="37"/>
      <c r="E76" s="37"/>
      <c r="F76" s="147"/>
      <c r="G76" s="37"/>
      <c r="H76" s="147"/>
      <c r="I76" s="37"/>
      <c r="J76" s="38"/>
    </row>
    <row r="77" spans="1:10" ht="12.75">
      <c r="A77" s="148" t="s">
        <v>653</v>
      </c>
      <c r="B77" s="47"/>
      <c r="C77" s="47"/>
      <c r="D77" s="47"/>
      <c r="E77" s="3">
        <f>SUM(E73-E65)</f>
        <v>0</v>
      </c>
      <c r="F77" s="150" t="s">
        <v>654</v>
      </c>
      <c r="G77" s="3">
        <f>SUM(G73-G65)</f>
        <v>0</v>
      </c>
      <c r="H77" s="150" t="s">
        <v>655</v>
      </c>
      <c r="I77" s="3">
        <f>SUM(I73-I65)</f>
        <v>0</v>
      </c>
      <c r="J77" s="164" t="s">
        <v>53</v>
      </c>
    </row>
    <row r="78" spans="1:10" ht="9" customHeight="1">
      <c r="A78" s="45"/>
      <c r="B78" s="48"/>
      <c r="C78" s="48"/>
      <c r="D78" s="48"/>
      <c r="E78" s="48"/>
      <c r="F78" s="152"/>
      <c r="G78" s="48"/>
      <c r="H78" s="152"/>
      <c r="I78" s="48"/>
      <c r="J78" s="46"/>
    </row>
  </sheetData>
  <printOptions horizontalCentered="1" verticalCentered="1"/>
  <pageMargins left="0.3937007874015748" right="0.3937007874015748" top="0.71" bottom="0.59" header="0.4330708661417323" footer="0.4330708661417323"/>
  <pageSetup horizontalDpi="600" verticalDpi="600" orientation="portrait" paperSize="9" scale="80"/>
  <headerFooter>
    <oddHeader>&amp;CCO-PRODUCTIONS NON GÉRÉES - exercice ........_x000D_(remplir une fiche par spectacle)_x000D_prévisionnel / réalisé</oddHeader>
    <oddFooter>&amp;R...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42"/>
  <sheetViews>
    <sheetView workbookViewId="0" topLeftCell="F1">
      <selection activeCell="S34" sqref="S34"/>
    </sheetView>
  </sheetViews>
  <sheetFormatPr defaultColWidth="11.00390625" defaultRowHeight="12.75"/>
  <cols>
    <col min="1" max="1" width="12.75390625" style="56" customWidth="1"/>
    <col min="2" max="2" width="11.25390625" style="56" customWidth="1"/>
    <col min="3" max="3" width="3.75390625" style="56" customWidth="1"/>
    <col min="4" max="4" width="9.25390625" style="56" customWidth="1"/>
    <col min="5" max="5" width="8.125" style="56" customWidth="1"/>
    <col min="6" max="6" width="9.125" style="56" customWidth="1"/>
    <col min="7" max="7" width="8.375" style="56" customWidth="1"/>
    <col min="8" max="8" width="8.125" style="56" customWidth="1"/>
    <col min="9" max="9" width="10.00390625" style="56" customWidth="1"/>
    <col min="10" max="10" width="10.25390625" style="56" customWidth="1"/>
    <col min="11" max="11" width="10.625" style="56" customWidth="1"/>
    <col min="12" max="12" width="6.00390625" style="56" customWidth="1"/>
    <col min="13" max="13" width="7.625" style="56" customWidth="1"/>
    <col min="14" max="14" width="7.00390625" style="56" customWidth="1"/>
    <col min="15" max="15" width="8.625" style="56" customWidth="1"/>
    <col min="16" max="16" width="8.75390625" style="56" customWidth="1"/>
    <col min="17" max="17" width="5.625" style="56" customWidth="1"/>
    <col min="18" max="18" width="9.125" style="56" customWidth="1"/>
    <col min="19" max="19" width="6.875" style="56" customWidth="1"/>
    <col min="20" max="20" width="8.625" style="56" customWidth="1"/>
    <col min="21" max="21" width="8.375" style="56" customWidth="1"/>
    <col min="22" max="22" width="8.25390625" style="56" customWidth="1"/>
    <col min="23" max="16384" width="10.75390625" style="56" customWidth="1"/>
  </cols>
  <sheetData>
    <row r="1" spans="1:22" s="115" customFormat="1" ht="30" customHeight="1" thickBot="1">
      <c r="A1" s="120" t="s">
        <v>689</v>
      </c>
      <c r="B1" s="116"/>
      <c r="C1" s="117"/>
      <c r="D1" s="305" t="s">
        <v>614</v>
      </c>
      <c r="E1" s="306"/>
      <c r="F1" s="306"/>
      <c r="G1" s="306"/>
      <c r="H1" s="306"/>
      <c r="I1" s="306"/>
      <c r="J1" s="306"/>
      <c r="K1" s="306"/>
      <c r="L1" s="306"/>
      <c r="M1" s="307"/>
      <c r="N1" s="308" t="s">
        <v>642</v>
      </c>
      <c r="O1" s="330"/>
      <c r="P1" s="309"/>
      <c r="Q1" s="309"/>
      <c r="R1" s="309"/>
      <c r="S1" s="309"/>
      <c r="T1" s="309"/>
      <c r="U1" s="309"/>
      <c r="V1" s="117"/>
    </row>
    <row r="2" spans="1:22" s="54" customFormat="1" ht="65" customHeight="1" thickBot="1">
      <c r="A2" s="213" t="s">
        <v>690</v>
      </c>
      <c r="B2" s="212" t="s">
        <v>691</v>
      </c>
      <c r="C2" s="211" t="s">
        <v>692</v>
      </c>
      <c r="D2" s="233"/>
      <c r="E2" s="210" t="s">
        <v>693</v>
      </c>
      <c r="F2" s="210" t="s">
        <v>694</v>
      </c>
      <c r="G2" s="210" t="s">
        <v>630</v>
      </c>
      <c r="H2" s="210" t="s">
        <v>695</v>
      </c>
      <c r="I2" s="277" t="s">
        <v>696</v>
      </c>
      <c r="J2" s="210" t="s">
        <v>697</v>
      </c>
      <c r="K2" s="210" t="s">
        <v>698</v>
      </c>
      <c r="L2" s="210" t="s">
        <v>139</v>
      </c>
      <c r="M2" s="246" t="s">
        <v>699</v>
      </c>
      <c r="N2" s="111" t="s">
        <v>700</v>
      </c>
      <c r="O2" s="210" t="s">
        <v>701</v>
      </c>
      <c r="P2" s="210" t="s">
        <v>702</v>
      </c>
      <c r="Q2" s="212" t="s">
        <v>703</v>
      </c>
      <c r="R2" s="210" t="s">
        <v>704</v>
      </c>
      <c r="S2" s="210" t="s">
        <v>705</v>
      </c>
      <c r="T2" s="210" t="s">
        <v>706</v>
      </c>
      <c r="U2" s="246" t="s">
        <v>707</v>
      </c>
      <c r="V2" s="111" t="s">
        <v>58</v>
      </c>
    </row>
    <row r="3" spans="1:22" s="55" customFormat="1" ht="30" customHeight="1" thickBot="1">
      <c r="A3" s="118" t="s">
        <v>710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314"/>
    </row>
    <row r="4" spans="1:22" s="126" customFormat="1" ht="22.5" customHeight="1" thickBot="1">
      <c r="A4" s="226"/>
      <c r="B4" s="234" t="s">
        <v>711</v>
      </c>
      <c r="C4" s="213"/>
      <c r="D4" s="233" t="s">
        <v>712</v>
      </c>
      <c r="E4" s="233"/>
      <c r="F4" s="123"/>
      <c r="G4" s="123"/>
      <c r="H4" s="123"/>
      <c r="I4" s="123"/>
      <c r="J4" s="123"/>
      <c r="K4" s="123"/>
      <c r="L4" s="123"/>
      <c r="M4" s="249"/>
      <c r="N4" s="123"/>
      <c r="O4" s="123"/>
      <c r="P4" s="123"/>
      <c r="Q4" s="123"/>
      <c r="R4" s="123"/>
      <c r="S4" s="123"/>
      <c r="T4" s="123"/>
      <c r="U4" s="249">
        <f aca="true" t="shared" si="0" ref="U4:U11">SUM(R4+T4)</f>
        <v>0</v>
      </c>
      <c r="V4" s="123"/>
    </row>
    <row r="5" spans="1:22" s="126" customFormat="1" ht="17" customHeight="1" thickBot="1">
      <c r="A5" s="225"/>
      <c r="B5" s="235" t="s">
        <v>713</v>
      </c>
      <c r="C5" s="114"/>
      <c r="D5" s="114" t="s">
        <v>714</v>
      </c>
      <c r="E5" s="114"/>
      <c r="F5" s="225"/>
      <c r="G5" s="225"/>
      <c r="H5" s="225"/>
      <c r="I5" s="225"/>
      <c r="J5" s="225"/>
      <c r="K5" s="225"/>
      <c r="L5" s="225"/>
      <c r="M5" s="251"/>
      <c r="N5" s="225"/>
      <c r="O5" s="225"/>
      <c r="P5" s="225"/>
      <c r="Q5" s="225"/>
      <c r="R5" s="225"/>
      <c r="S5" s="225"/>
      <c r="T5" s="225"/>
      <c r="U5" s="249">
        <f t="shared" si="0"/>
        <v>0</v>
      </c>
      <c r="V5" s="123"/>
    </row>
    <row r="6" spans="1:22" s="126" customFormat="1" ht="15" customHeight="1" thickBot="1">
      <c r="A6" s="226"/>
      <c r="B6" s="213" t="s">
        <v>711</v>
      </c>
      <c r="C6" s="213"/>
      <c r="D6" s="233" t="s">
        <v>712</v>
      </c>
      <c r="E6" s="233"/>
      <c r="F6" s="123"/>
      <c r="G6" s="123"/>
      <c r="H6" s="123"/>
      <c r="I6" s="123"/>
      <c r="J6" s="123"/>
      <c r="K6" s="123"/>
      <c r="L6" s="123"/>
      <c r="M6" s="251"/>
      <c r="N6" s="123"/>
      <c r="O6" s="123"/>
      <c r="P6" s="123"/>
      <c r="Q6" s="123"/>
      <c r="R6" s="123"/>
      <c r="S6" s="123"/>
      <c r="T6" s="123"/>
      <c r="U6" s="249">
        <f t="shared" si="0"/>
        <v>0</v>
      </c>
      <c r="V6" s="123"/>
    </row>
    <row r="7" spans="1:22" s="126" customFormat="1" ht="15" customHeight="1" thickBot="1">
      <c r="A7" s="225"/>
      <c r="B7" s="114" t="s">
        <v>713</v>
      </c>
      <c r="C7" s="114"/>
      <c r="D7" s="114" t="s">
        <v>714</v>
      </c>
      <c r="E7" s="114"/>
      <c r="F7" s="225"/>
      <c r="G7" s="225"/>
      <c r="H7" s="225"/>
      <c r="I7" s="225"/>
      <c r="J7" s="225"/>
      <c r="K7" s="225"/>
      <c r="L7" s="225"/>
      <c r="M7" s="251"/>
      <c r="N7" s="225"/>
      <c r="O7" s="225"/>
      <c r="P7" s="225"/>
      <c r="Q7" s="225"/>
      <c r="R7" s="225"/>
      <c r="S7" s="225"/>
      <c r="T7" s="225"/>
      <c r="U7" s="249">
        <f t="shared" si="0"/>
        <v>0</v>
      </c>
      <c r="V7" s="123"/>
    </row>
    <row r="8" spans="1:22" s="126" customFormat="1" ht="15" customHeight="1" thickBot="1">
      <c r="A8" s="226"/>
      <c r="B8" s="213" t="s">
        <v>711</v>
      </c>
      <c r="C8" s="213"/>
      <c r="D8" s="233" t="s">
        <v>712</v>
      </c>
      <c r="E8" s="233"/>
      <c r="F8" s="123"/>
      <c r="G8" s="123"/>
      <c r="H8" s="123"/>
      <c r="I8" s="123"/>
      <c r="J8" s="123"/>
      <c r="K8" s="123"/>
      <c r="L8" s="123"/>
      <c r="M8" s="251"/>
      <c r="N8" s="123"/>
      <c r="O8" s="123"/>
      <c r="P8" s="123"/>
      <c r="Q8" s="123"/>
      <c r="R8" s="123"/>
      <c r="S8" s="123"/>
      <c r="T8" s="123"/>
      <c r="U8" s="249">
        <f t="shared" si="0"/>
        <v>0</v>
      </c>
      <c r="V8" s="123"/>
    </row>
    <row r="9" spans="1:22" s="126" customFormat="1" ht="15" customHeight="1" thickBot="1">
      <c r="A9" s="225"/>
      <c r="B9" s="114" t="s">
        <v>713</v>
      </c>
      <c r="C9" s="114"/>
      <c r="D9" s="114" t="s">
        <v>714</v>
      </c>
      <c r="E9" s="114"/>
      <c r="F9" s="225"/>
      <c r="G9" s="225"/>
      <c r="H9" s="225"/>
      <c r="I9" s="225"/>
      <c r="J9" s="225"/>
      <c r="K9" s="225"/>
      <c r="L9" s="225"/>
      <c r="M9" s="251"/>
      <c r="N9" s="225"/>
      <c r="O9" s="225"/>
      <c r="P9" s="225"/>
      <c r="Q9" s="225"/>
      <c r="R9" s="225"/>
      <c r="S9" s="225"/>
      <c r="T9" s="225"/>
      <c r="U9" s="249">
        <f t="shared" si="0"/>
        <v>0</v>
      </c>
      <c r="V9" s="123"/>
    </row>
    <row r="10" spans="1:22" s="126" customFormat="1" ht="15" customHeight="1" thickBot="1">
      <c r="A10" s="236"/>
      <c r="B10" s="234" t="s">
        <v>711</v>
      </c>
      <c r="C10" s="213"/>
      <c r="D10" s="233" t="s">
        <v>712</v>
      </c>
      <c r="E10" s="233"/>
      <c r="F10" s="123"/>
      <c r="G10" s="123"/>
      <c r="H10" s="123"/>
      <c r="I10" s="123"/>
      <c r="J10" s="123"/>
      <c r="K10" s="123"/>
      <c r="L10" s="123"/>
      <c r="M10" s="251"/>
      <c r="N10" s="123"/>
      <c r="O10" s="123"/>
      <c r="P10" s="123"/>
      <c r="Q10" s="123"/>
      <c r="R10" s="123"/>
      <c r="S10" s="123"/>
      <c r="T10" s="123"/>
      <c r="U10" s="249">
        <f t="shared" si="0"/>
        <v>0</v>
      </c>
      <c r="V10" s="123"/>
    </row>
    <row r="11" spans="1:22" s="126" customFormat="1" ht="15" customHeight="1" thickBot="1">
      <c r="A11" s="236"/>
      <c r="B11" s="235" t="s">
        <v>713</v>
      </c>
      <c r="C11" s="114"/>
      <c r="D11" s="114" t="s">
        <v>714</v>
      </c>
      <c r="E11" s="114"/>
      <c r="F11" s="123"/>
      <c r="G11" s="123"/>
      <c r="H11" s="123"/>
      <c r="I11" s="123"/>
      <c r="J11" s="123"/>
      <c r="K11" s="123"/>
      <c r="L11" s="123"/>
      <c r="M11" s="252"/>
      <c r="N11" s="123"/>
      <c r="O11" s="123"/>
      <c r="P11" s="123"/>
      <c r="Q11" s="123"/>
      <c r="R11" s="123"/>
      <c r="S11" s="123"/>
      <c r="T11" s="123"/>
      <c r="U11" s="249">
        <f t="shared" si="0"/>
        <v>0</v>
      </c>
      <c r="V11" s="123"/>
    </row>
    <row r="12" spans="1:22" s="126" customFormat="1" ht="30" customHeight="1" thickBot="1">
      <c r="A12" s="242" t="s">
        <v>715</v>
      </c>
      <c r="B12" s="243"/>
      <c r="C12" s="243"/>
      <c r="D12" s="244"/>
      <c r="E12" s="275"/>
      <c r="F12" s="236"/>
      <c r="G12" s="236"/>
      <c r="H12" s="236"/>
      <c r="I12" s="236"/>
      <c r="J12" s="237"/>
      <c r="K12" s="237"/>
      <c r="L12" s="237"/>
      <c r="M12" s="227"/>
      <c r="N12" s="238"/>
      <c r="O12" s="238"/>
      <c r="P12" s="238"/>
      <c r="Q12" s="237"/>
      <c r="R12" s="237"/>
      <c r="S12" s="237"/>
      <c r="T12" s="237"/>
      <c r="U12" s="227">
        <f>SUM(U4:U11)</f>
        <v>0</v>
      </c>
      <c r="V12" s="123"/>
    </row>
    <row r="13" spans="1:22" s="126" customFormat="1" ht="30" customHeight="1" thickBot="1">
      <c r="A13" s="229" t="s">
        <v>716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124"/>
      <c r="N13" s="230"/>
      <c r="O13" s="230"/>
      <c r="P13" s="230"/>
      <c r="Q13" s="230"/>
      <c r="R13" s="230"/>
      <c r="S13" s="230"/>
      <c r="T13" s="230"/>
      <c r="U13" s="230"/>
      <c r="V13" s="230"/>
    </row>
    <row r="14" spans="1:22" s="126" customFormat="1" ht="15" customHeight="1" thickBot="1">
      <c r="A14" s="226"/>
      <c r="B14" s="234" t="s">
        <v>711</v>
      </c>
      <c r="C14" s="213"/>
      <c r="D14" s="233" t="s">
        <v>712</v>
      </c>
      <c r="E14" s="114"/>
      <c r="F14" s="225"/>
      <c r="G14" s="225"/>
      <c r="H14" s="225"/>
      <c r="I14" s="225"/>
      <c r="J14" s="225"/>
      <c r="K14" s="225"/>
      <c r="L14" s="225"/>
      <c r="M14" s="249"/>
      <c r="N14" s="225"/>
      <c r="O14" s="225"/>
      <c r="P14" s="225"/>
      <c r="Q14" s="225"/>
      <c r="R14" s="225"/>
      <c r="S14" s="225"/>
      <c r="T14" s="225"/>
      <c r="U14" s="249">
        <f aca="true" t="shared" si="1" ref="U14:U21">SUM(R14+T14)</f>
        <v>0</v>
      </c>
      <c r="V14" s="123"/>
    </row>
    <row r="15" spans="1:22" s="126" customFormat="1" ht="15" customHeight="1" thickBot="1">
      <c r="A15" s="225"/>
      <c r="B15" s="235" t="s">
        <v>713</v>
      </c>
      <c r="C15" s="114"/>
      <c r="D15" s="114" t="s">
        <v>714</v>
      </c>
      <c r="E15" s="114"/>
      <c r="F15" s="225"/>
      <c r="G15" s="225"/>
      <c r="H15" s="225"/>
      <c r="I15" s="225"/>
      <c r="J15" s="225"/>
      <c r="K15" s="225"/>
      <c r="L15" s="225"/>
      <c r="M15" s="250"/>
      <c r="N15" s="225"/>
      <c r="O15" s="225"/>
      <c r="P15" s="225"/>
      <c r="Q15" s="225"/>
      <c r="R15" s="225"/>
      <c r="S15" s="225"/>
      <c r="T15" s="225"/>
      <c r="U15" s="249">
        <f t="shared" si="1"/>
        <v>0</v>
      </c>
      <c r="V15" s="123"/>
    </row>
    <row r="16" spans="1:22" s="126" customFormat="1" ht="15" customHeight="1" thickBot="1">
      <c r="A16" s="226"/>
      <c r="B16" s="213" t="s">
        <v>711</v>
      </c>
      <c r="C16" s="213"/>
      <c r="D16" s="233" t="s">
        <v>712</v>
      </c>
      <c r="E16" s="233"/>
      <c r="F16" s="123"/>
      <c r="G16" s="123"/>
      <c r="H16" s="123"/>
      <c r="I16" s="123"/>
      <c r="J16" s="123"/>
      <c r="K16" s="123"/>
      <c r="L16" s="123"/>
      <c r="M16" s="251"/>
      <c r="N16" s="123"/>
      <c r="O16" s="123"/>
      <c r="P16" s="123"/>
      <c r="Q16" s="123"/>
      <c r="R16" s="123"/>
      <c r="S16" s="123"/>
      <c r="T16" s="123"/>
      <c r="U16" s="249">
        <f t="shared" si="1"/>
        <v>0</v>
      </c>
      <c r="V16" s="123"/>
    </row>
    <row r="17" spans="1:22" s="126" customFormat="1" ht="15" customHeight="1" thickBot="1">
      <c r="A17" s="225"/>
      <c r="B17" s="114" t="s">
        <v>713</v>
      </c>
      <c r="C17" s="114"/>
      <c r="D17" s="114" t="s">
        <v>714</v>
      </c>
      <c r="E17" s="114"/>
      <c r="F17" s="123"/>
      <c r="G17" s="123"/>
      <c r="H17" s="123"/>
      <c r="I17" s="123"/>
      <c r="J17" s="123"/>
      <c r="K17" s="123"/>
      <c r="L17" s="123"/>
      <c r="M17" s="251"/>
      <c r="N17" s="123"/>
      <c r="O17" s="123"/>
      <c r="P17" s="123"/>
      <c r="Q17" s="123"/>
      <c r="R17" s="123"/>
      <c r="S17" s="123"/>
      <c r="T17" s="123"/>
      <c r="U17" s="249">
        <f t="shared" si="1"/>
        <v>0</v>
      </c>
      <c r="V17" s="123"/>
    </row>
    <row r="18" spans="1:22" s="126" customFormat="1" ht="15" customHeight="1" thickBot="1">
      <c r="A18" s="226"/>
      <c r="B18" s="213" t="s">
        <v>711</v>
      </c>
      <c r="C18" s="213"/>
      <c r="D18" s="233" t="s">
        <v>712</v>
      </c>
      <c r="E18" s="233"/>
      <c r="F18" s="123"/>
      <c r="G18" s="123"/>
      <c r="H18" s="123"/>
      <c r="I18" s="123"/>
      <c r="J18" s="122"/>
      <c r="K18" s="122"/>
      <c r="L18" s="122"/>
      <c r="M18" s="252"/>
      <c r="N18" s="123"/>
      <c r="O18" s="123"/>
      <c r="P18" s="123"/>
      <c r="Q18" s="123"/>
      <c r="R18" s="123"/>
      <c r="S18" s="123"/>
      <c r="T18" s="123"/>
      <c r="U18" s="249">
        <f t="shared" si="1"/>
        <v>0</v>
      </c>
      <c r="V18" s="123"/>
    </row>
    <row r="19" spans="1:22" s="126" customFormat="1" ht="15" customHeight="1" thickBot="1">
      <c r="A19" s="225"/>
      <c r="B19" s="114" t="s">
        <v>713</v>
      </c>
      <c r="C19" s="114"/>
      <c r="D19" s="114" t="s">
        <v>714</v>
      </c>
      <c r="E19" s="114"/>
      <c r="F19" s="123"/>
      <c r="G19" s="123"/>
      <c r="H19" s="123"/>
      <c r="I19" s="123"/>
      <c r="J19" s="122"/>
      <c r="K19" s="122"/>
      <c r="L19" s="122"/>
      <c r="M19" s="252"/>
      <c r="N19" s="123"/>
      <c r="O19" s="123"/>
      <c r="P19" s="123"/>
      <c r="Q19" s="123"/>
      <c r="R19" s="123"/>
      <c r="S19" s="123"/>
      <c r="T19" s="123"/>
      <c r="U19" s="249">
        <f t="shared" si="1"/>
        <v>0</v>
      </c>
      <c r="V19" s="123"/>
    </row>
    <row r="20" spans="1:22" s="126" customFormat="1" ht="15" customHeight="1" thickBot="1">
      <c r="A20" s="236"/>
      <c r="B20" s="234" t="s">
        <v>711</v>
      </c>
      <c r="C20" s="213"/>
      <c r="D20" s="233" t="s">
        <v>712</v>
      </c>
      <c r="E20" s="233"/>
      <c r="F20" s="123"/>
      <c r="G20" s="123"/>
      <c r="H20" s="123"/>
      <c r="I20" s="123"/>
      <c r="J20" s="122"/>
      <c r="K20" s="122"/>
      <c r="L20" s="122"/>
      <c r="M20" s="252"/>
      <c r="N20" s="123"/>
      <c r="O20" s="123"/>
      <c r="P20" s="123"/>
      <c r="Q20" s="123"/>
      <c r="R20" s="123"/>
      <c r="S20" s="123"/>
      <c r="T20" s="123"/>
      <c r="U20" s="249">
        <f t="shared" si="1"/>
        <v>0</v>
      </c>
      <c r="V20" s="123"/>
    </row>
    <row r="21" spans="1:22" s="126" customFormat="1" ht="15" customHeight="1" thickBot="1">
      <c r="A21" s="236"/>
      <c r="B21" s="239" t="s">
        <v>713</v>
      </c>
      <c r="C21" s="232"/>
      <c r="D21" s="232" t="s">
        <v>714</v>
      </c>
      <c r="E21" s="232"/>
      <c r="F21" s="123"/>
      <c r="G21" s="123"/>
      <c r="H21" s="123"/>
      <c r="I21" s="123"/>
      <c r="J21" s="122"/>
      <c r="K21" s="122"/>
      <c r="L21" s="122"/>
      <c r="M21" s="338"/>
      <c r="N21" s="123"/>
      <c r="O21" s="123"/>
      <c r="P21" s="123"/>
      <c r="Q21" s="123"/>
      <c r="R21" s="123"/>
      <c r="S21" s="123"/>
      <c r="T21" s="123"/>
      <c r="U21" s="249">
        <f t="shared" si="1"/>
        <v>0</v>
      </c>
      <c r="V21" s="123"/>
    </row>
    <row r="22" spans="1:22" s="126" customFormat="1" ht="30" customHeight="1" thickBot="1">
      <c r="A22" s="242" t="s">
        <v>717</v>
      </c>
      <c r="B22" s="243"/>
      <c r="C22" s="243"/>
      <c r="D22" s="244"/>
      <c r="E22" s="244"/>
      <c r="F22" s="123"/>
      <c r="G22" s="123"/>
      <c r="H22" s="123"/>
      <c r="I22" s="123"/>
      <c r="J22" s="123"/>
      <c r="K22" s="123"/>
      <c r="L22" s="123"/>
      <c r="M22" s="227"/>
      <c r="N22" s="123"/>
      <c r="O22" s="123"/>
      <c r="P22" s="123"/>
      <c r="Q22" s="123"/>
      <c r="R22" s="123"/>
      <c r="S22" s="123"/>
      <c r="T22" s="123"/>
      <c r="U22" s="227">
        <f>SUM(U14:U21)</f>
        <v>0</v>
      </c>
      <c r="V22" s="123"/>
    </row>
    <row r="23" spans="1:22" s="126" customFormat="1" ht="20" customHeight="1" thickBot="1">
      <c r="A23" s="240"/>
      <c r="B23" s="241"/>
      <c r="C23" s="241"/>
      <c r="D23" s="228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228"/>
    </row>
    <row r="24" spans="1:22" s="126" customFormat="1" ht="30" customHeight="1" thickBot="1">
      <c r="A24" s="242" t="s">
        <v>718</v>
      </c>
      <c r="B24" s="243"/>
      <c r="C24" s="243"/>
      <c r="D24" s="244"/>
      <c r="E24" s="244"/>
      <c r="F24" s="123"/>
      <c r="G24" s="123"/>
      <c r="H24" s="123"/>
      <c r="I24" s="123"/>
      <c r="J24" s="123"/>
      <c r="K24" s="123"/>
      <c r="L24" s="123"/>
      <c r="M24" s="227"/>
      <c r="N24" s="123"/>
      <c r="O24" s="123"/>
      <c r="P24" s="123"/>
      <c r="Q24" s="123"/>
      <c r="R24" s="123"/>
      <c r="S24" s="123"/>
      <c r="T24" s="123"/>
      <c r="U24" s="227">
        <f>SUM(U12+U22)</f>
        <v>0</v>
      </c>
      <c r="V24" s="123"/>
    </row>
    <row r="26" spans="1:13" ht="33.75" customHeight="1">
      <c r="A26" s="313" t="s">
        <v>719</v>
      </c>
      <c r="B26" s="321"/>
      <c r="C26" s="267"/>
      <c r="D26" s="267"/>
      <c r="E26" s="267"/>
      <c r="F26" s="56" t="s">
        <v>720</v>
      </c>
      <c r="I26"/>
      <c r="L26" s="56" t="s">
        <v>721</v>
      </c>
      <c r="M26"/>
    </row>
    <row r="27" spans="3:9" ht="12.75" customHeight="1">
      <c r="C27" s="322"/>
      <c r="F27" s="57" t="s">
        <v>722</v>
      </c>
      <c r="I27"/>
    </row>
    <row r="28" spans="6:9" ht="12.75" customHeight="1">
      <c r="F28" s="57" t="s">
        <v>723</v>
      </c>
      <c r="I28"/>
    </row>
    <row r="29" spans="6:9" ht="12.75" customHeight="1">
      <c r="F29" s="57" t="s">
        <v>724</v>
      </c>
      <c r="I29"/>
    </row>
    <row r="30" spans="4:9" ht="12.75" customHeight="1">
      <c r="D30" s="231"/>
      <c r="E30" s="231"/>
      <c r="F30" s="125" t="s">
        <v>725</v>
      </c>
      <c r="G30" s="125"/>
      <c r="H30" s="125"/>
      <c r="I30"/>
    </row>
    <row r="31" spans="6:9" ht="12.75" customHeight="1">
      <c r="F31" s="57" t="s">
        <v>726</v>
      </c>
      <c r="I31"/>
    </row>
    <row r="32" spans="6:9" ht="12.75" customHeight="1">
      <c r="F32" s="57" t="s">
        <v>727</v>
      </c>
      <c r="I32"/>
    </row>
    <row r="33" spans="6:9" ht="12.75" customHeight="1">
      <c r="F33" s="57" t="s">
        <v>728</v>
      </c>
      <c r="I33"/>
    </row>
    <row r="34" spans="6:9" ht="12.75" customHeight="1">
      <c r="F34" s="57" t="s">
        <v>729</v>
      </c>
      <c r="I34"/>
    </row>
    <row r="35" spans="6:9" ht="12.75" customHeight="1">
      <c r="F35" s="57" t="s">
        <v>730</v>
      </c>
      <c r="I35"/>
    </row>
    <row r="36" spans="6:9" ht="12.75" customHeight="1">
      <c r="F36" s="57" t="s">
        <v>731</v>
      </c>
      <c r="I36"/>
    </row>
    <row r="37" spans="6:9" ht="12.75" customHeight="1">
      <c r="F37" s="57" t="s">
        <v>732</v>
      </c>
      <c r="I37"/>
    </row>
    <row r="38" spans="6:9" ht="12.75" customHeight="1">
      <c r="F38" s="57" t="s">
        <v>733</v>
      </c>
      <c r="I38"/>
    </row>
    <row r="39" ht="12.75" customHeight="1">
      <c r="F39" s="57" t="s">
        <v>734</v>
      </c>
    </row>
    <row r="40" ht="12.75" customHeight="1">
      <c r="F40" s="57" t="s">
        <v>735</v>
      </c>
    </row>
    <row r="41" ht="12.75" customHeight="1">
      <c r="F41" s="57" t="s">
        <v>736</v>
      </c>
    </row>
    <row r="42" ht="12.75" customHeight="1">
      <c r="F42" s="57" t="s">
        <v>737</v>
      </c>
    </row>
  </sheetData>
  <printOptions/>
  <pageMargins left="0.15748031496062992" right="0.15748031496062992" top="0.7874015748031497" bottom="0.4724409448818898" header="0.1968503937007874" footer="0.1968503937007874"/>
  <pageSetup horizontalDpi="600" verticalDpi="600" orientation="landscape" paperSize="9" scale="86"/>
  <headerFooter>
    <oddHeader>&amp;CDétail des accueils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90"/>
  <sheetViews>
    <sheetView workbookViewId="0" topLeftCell="A1">
      <selection activeCell="O40" sqref="O40"/>
    </sheetView>
  </sheetViews>
  <sheetFormatPr defaultColWidth="11.00390625" defaultRowHeight="12.75"/>
  <cols>
    <col min="1" max="1" width="14.625" style="56" customWidth="1"/>
    <col min="2" max="2" width="9.375" style="56" customWidth="1"/>
    <col min="3" max="3" width="4.75390625" style="56" customWidth="1"/>
    <col min="4" max="4" width="9.375" style="56" customWidth="1"/>
    <col min="5" max="9" width="8.875" style="56" customWidth="1"/>
    <col min="10" max="10" width="10.875" style="56" customWidth="1"/>
    <col min="11" max="11" width="8.875" style="56" customWidth="1"/>
    <col min="12" max="12" width="9.875" style="56" customWidth="1"/>
    <col min="13" max="13" width="9.125" style="56" customWidth="1"/>
    <col min="14" max="16384" width="10.75390625" style="56" customWidth="1"/>
  </cols>
  <sheetData>
    <row r="1" spans="1:13" ht="18" customHeight="1">
      <c r="A1" s="313" t="s">
        <v>738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4:7" ht="14" customHeight="1">
      <c r="D2" s="231"/>
      <c r="E2" s="125"/>
      <c r="F2" s="125"/>
      <c r="G2" s="125"/>
    </row>
    <row r="3" spans="1:13" ht="20.25" customHeight="1" thickBot="1">
      <c r="A3" s="120" t="s">
        <v>739</v>
      </c>
      <c r="B3" s="116"/>
      <c r="C3" s="116"/>
      <c r="D3" s="117"/>
      <c r="E3" s="311" t="s">
        <v>614</v>
      </c>
      <c r="F3" s="319"/>
      <c r="G3" s="319"/>
      <c r="H3" s="319"/>
      <c r="I3" s="319"/>
      <c r="J3" s="320"/>
      <c r="K3" s="308" t="s">
        <v>642</v>
      </c>
      <c r="L3" s="309"/>
      <c r="M3" s="312"/>
    </row>
    <row r="4" spans="1:13" ht="45" customHeight="1" thickBot="1">
      <c r="A4" s="232" t="s">
        <v>740</v>
      </c>
      <c r="B4" s="276" t="s">
        <v>741</v>
      </c>
      <c r="C4" s="255" t="s">
        <v>742</v>
      </c>
      <c r="D4" s="114"/>
      <c r="E4" s="210"/>
      <c r="F4" s="210"/>
      <c r="G4" s="210"/>
      <c r="H4" s="210"/>
      <c r="I4" s="210"/>
      <c r="J4" s="246" t="s">
        <v>699</v>
      </c>
      <c r="K4" s="262" t="s">
        <v>743</v>
      </c>
      <c r="L4" s="285" t="s">
        <v>245</v>
      </c>
      <c r="M4" s="263" t="s">
        <v>744</v>
      </c>
    </row>
    <row r="5" spans="1:13" ht="20.25" customHeight="1" thickBot="1">
      <c r="A5" s="118" t="s">
        <v>710</v>
      </c>
      <c r="B5" s="119"/>
      <c r="C5" s="119"/>
      <c r="D5" s="119"/>
      <c r="E5" s="119"/>
      <c r="F5" s="119"/>
      <c r="G5" s="119"/>
      <c r="H5" s="119"/>
      <c r="I5" s="119"/>
      <c r="J5" s="248"/>
      <c r="K5" s="119"/>
      <c r="L5" s="119"/>
      <c r="M5" s="265"/>
    </row>
    <row r="6" spans="1:13" ht="20.25" customHeight="1">
      <c r="A6" s="226"/>
      <c r="B6" s="234" t="s">
        <v>711</v>
      </c>
      <c r="C6" s="213"/>
      <c r="D6" s="233" t="s">
        <v>712</v>
      </c>
      <c r="E6" s="123"/>
      <c r="F6" s="123"/>
      <c r="G6" s="123"/>
      <c r="H6" s="123"/>
      <c r="I6" s="122"/>
      <c r="J6" s="249"/>
      <c r="K6" s="228"/>
      <c r="L6" s="241"/>
      <c r="M6" s="249"/>
    </row>
    <row r="7" spans="1:13" ht="20.25" customHeight="1">
      <c r="A7" s="225"/>
      <c r="B7" s="235" t="s">
        <v>713</v>
      </c>
      <c r="C7" s="114"/>
      <c r="D7" s="114" t="s">
        <v>714</v>
      </c>
      <c r="E7" s="225"/>
      <c r="F7" s="225"/>
      <c r="G7" s="225"/>
      <c r="H7" s="225"/>
      <c r="I7" s="121"/>
      <c r="J7" s="250"/>
      <c r="K7" s="247"/>
      <c r="L7" s="284"/>
      <c r="M7" s="250"/>
    </row>
    <row r="8" spans="1:13" ht="20.25" customHeight="1">
      <c r="A8" s="226"/>
      <c r="B8" s="213" t="s">
        <v>711</v>
      </c>
      <c r="C8" s="213"/>
      <c r="D8" s="233" t="s">
        <v>712</v>
      </c>
      <c r="E8" s="123"/>
      <c r="F8" s="123"/>
      <c r="G8" s="123"/>
      <c r="H8" s="123"/>
      <c r="I8" s="122"/>
      <c r="J8" s="251"/>
      <c r="K8" s="228"/>
      <c r="L8" s="241"/>
      <c r="M8" s="251"/>
    </row>
    <row r="9" spans="1:13" ht="20.25" customHeight="1">
      <c r="A9" s="225"/>
      <c r="B9" s="114" t="s">
        <v>713</v>
      </c>
      <c r="C9" s="114"/>
      <c r="D9" s="114" t="s">
        <v>714</v>
      </c>
      <c r="E9" s="225"/>
      <c r="F9" s="225"/>
      <c r="G9" s="225"/>
      <c r="H9" s="225"/>
      <c r="I9" s="121"/>
      <c r="J9" s="250"/>
      <c r="K9" s="247"/>
      <c r="L9" s="284"/>
      <c r="M9" s="250"/>
    </row>
    <row r="10" spans="1:13" ht="20.25" customHeight="1">
      <c r="A10" s="226"/>
      <c r="B10" s="213" t="s">
        <v>711</v>
      </c>
      <c r="C10" s="213"/>
      <c r="D10" s="233" t="s">
        <v>712</v>
      </c>
      <c r="E10" s="123"/>
      <c r="F10" s="123"/>
      <c r="G10" s="123"/>
      <c r="H10" s="123"/>
      <c r="I10" s="122"/>
      <c r="J10" s="251"/>
      <c r="K10" s="228"/>
      <c r="L10" s="241"/>
      <c r="M10" s="251"/>
    </row>
    <row r="11" spans="1:13" ht="20.25" customHeight="1">
      <c r="A11" s="225"/>
      <c r="B11" s="114" t="s">
        <v>713</v>
      </c>
      <c r="C11" s="114"/>
      <c r="D11" s="114" t="s">
        <v>714</v>
      </c>
      <c r="E11" s="225"/>
      <c r="F11" s="225"/>
      <c r="G11" s="225"/>
      <c r="H11" s="225"/>
      <c r="I11" s="121"/>
      <c r="J11" s="250"/>
      <c r="K11" s="247"/>
      <c r="L11" s="284"/>
      <c r="M11" s="250"/>
    </row>
    <row r="12" spans="1:13" ht="20.25" customHeight="1">
      <c r="A12" s="236"/>
      <c r="B12" s="234" t="s">
        <v>711</v>
      </c>
      <c r="C12" s="213"/>
      <c r="D12" s="233" t="s">
        <v>712</v>
      </c>
      <c r="E12" s="123"/>
      <c r="F12" s="123"/>
      <c r="G12" s="123"/>
      <c r="H12" s="123"/>
      <c r="I12" s="122"/>
      <c r="J12" s="251"/>
      <c r="K12" s="228"/>
      <c r="L12" s="241"/>
      <c r="M12" s="251"/>
    </row>
    <row r="13" spans="1:13" ht="20.25" customHeight="1" thickBot="1">
      <c r="A13" s="236"/>
      <c r="B13" s="235" t="s">
        <v>713</v>
      </c>
      <c r="C13" s="114"/>
      <c r="D13" s="114" t="s">
        <v>714</v>
      </c>
      <c r="E13" s="123"/>
      <c r="F13" s="123"/>
      <c r="G13" s="123"/>
      <c r="H13" s="123"/>
      <c r="I13" s="122"/>
      <c r="J13" s="252"/>
      <c r="K13" s="228"/>
      <c r="L13" s="241"/>
      <c r="M13" s="252"/>
    </row>
    <row r="14" spans="1:13" ht="20.25" customHeight="1" thickBot="1">
      <c r="A14" s="242" t="s">
        <v>715</v>
      </c>
      <c r="B14" s="243"/>
      <c r="C14" s="243"/>
      <c r="D14" s="244"/>
      <c r="E14" s="236"/>
      <c r="F14" s="236"/>
      <c r="G14" s="236"/>
      <c r="H14" s="237"/>
      <c r="I14" s="237"/>
      <c r="J14" s="227"/>
      <c r="K14" s="238"/>
      <c r="L14" s="125"/>
      <c r="M14" s="227"/>
    </row>
    <row r="15" spans="1:13" ht="20.25" customHeight="1" thickBot="1">
      <c r="A15" s="229" t="s">
        <v>716</v>
      </c>
      <c r="B15" s="230"/>
      <c r="C15" s="230"/>
      <c r="D15" s="230"/>
      <c r="E15" s="230"/>
      <c r="F15" s="230"/>
      <c r="G15" s="230"/>
      <c r="H15" s="230"/>
      <c r="I15" s="230"/>
      <c r="J15" s="253"/>
      <c r="K15" s="230"/>
      <c r="L15" s="230"/>
      <c r="M15" s="266"/>
    </row>
    <row r="16" spans="1:13" ht="20.25" customHeight="1">
      <c r="A16" s="226"/>
      <c r="B16" s="234" t="s">
        <v>711</v>
      </c>
      <c r="C16" s="213"/>
      <c r="D16" s="233" t="s">
        <v>712</v>
      </c>
      <c r="E16" s="225"/>
      <c r="F16" s="225"/>
      <c r="G16" s="225"/>
      <c r="H16" s="225"/>
      <c r="I16" s="121"/>
      <c r="J16" s="249"/>
      <c r="K16" s="247"/>
      <c r="L16" s="284"/>
      <c r="M16" s="249"/>
    </row>
    <row r="17" spans="1:13" ht="20.25" customHeight="1">
      <c r="A17" s="225"/>
      <c r="B17" s="235" t="s">
        <v>713</v>
      </c>
      <c r="C17" s="114"/>
      <c r="D17" s="114" t="s">
        <v>714</v>
      </c>
      <c r="E17" s="225"/>
      <c r="F17" s="225"/>
      <c r="G17" s="225"/>
      <c r="H17" s="225"/>
      <c r="I17" s="121"/>
      <c r="J17" s="250"/>
      <c r="K17" s="247"/>
      <c r="L17" s="284"/>
      <c r="M17" s="250"/>
    </row>
    <row r="18" spans="1:13" ht="20.25" customHeight="1">
      <c r="A18" s="226"/>
      <c r="B18" s="213" t="s">
        <v>711</v>
      </c>
      <c r="C18" s="213"/>
      <c r="D18" s="233" t="s">
        <v>712</v>
      </c>
      <c r="E18" s="123"/>
      <c r="F18" s="123"/>
      <c r="G18" s="123"/>
      <c r="H18" s="123"/>
      <c r="I18" s="122"/>
      <c r="J18" s="251"/>
      <c r="K18" s="228"/>
      <c r="L18" s="241"/>
      <c r="M18" s="251"/>
    </row>
    <row r="19" spans="1:13" ht="20.25" customHeight="1">
      <c r="A19" s="225"/>
      <c r="B19" s="114" t="s">
        <v>713</v>
      </c>
      <c r="C19" s="114"/>
      <c r="D19" s="114" t="s">
        <v>714</v>
      </c>
      <c r="E19" s="123"/>
      <c r="F19" s="123"/>
      <c r="G19" s="123"/>
      <c r="H19" s="123"/>
      <c r="I19" s="122"/>
      <c r="J19" s="251"/>
      <c r="K19" s="228"/>
      <c r="L19" s="241"/>
      <c r="M19" s="251"/>
    </row>
    <row r="20" spans="1:13" ht="20.25" customHeight="1">
      <c r="A20" s="226"/>
      <c r="B20" s="213" t="s">
        <v>711</v>
      </c>
      <c r="C20" s="213"/>
      <c r="D20" s="233" t="s">
        <v>712</v>
      </c>
      <c r="E20" s="123"/>
      <c r="F20" s="123"/>
      <c r="G20" s="123"/>
      <c r="H20" s="122"/>
      <c r="I20" s="122"/>
      <c r="J20" s="252"/>
      <c r="K20" s="228"/>
      <c r="L20" s="241"/>
      <c r="M20" s="251"/>
    </row>
    <row r="21" spans="1:13" ht="20.25" customHeight="1">
      <c r="A21" s="225"/>
      <c r="B21" s="114" t="s">
        <v>713</v>
      </c>
      <c r="C21" s="114"/>
      <c r="D21" s="114" t="s">
        <v>714</v>
      </c>
      <c r="E21" s="123"/>
      <c r="F21" s="123"/>
      <c r="G21" s="123"/>
      <c r="H21" s="122"/>
      <c r="I21" s="122"/>
      <c r="J21" s="252"/>
      <c r="K21" s="228"/>
      <c r="L21" s="241"/>
      <c r="M21" s="251"/>
    </row>
    <row r="22" spans="1:13" ht="20.25" customHeight="1">
      <c r="A22" s="236"/>
      <c r="B22" s="234" t="s">
        <v>711</v>
      </c>
      <c r="C22" s="213"/>
      <c r="D22" s="233" t="s">
        <v>712</v>
      </c>
      <c r="E22" s="123"/>
      <c r="F22" s="123"/>
      <c r="G22" s="123"/>
      <c r="H22" s="122"/>
      <c r="I22" s="122"/>
      <c r="J22" s="252"/>
      <c r="K22" s="228"/>
      <c r="L22" s="241"/>
      <c r="M22" s="251"/>
    </row>
    <row r="23" spans="1:13" ht="20.25" customHeight="1" thickBot="1">
      <c r="A23" s="236"/>
      <c r="B23" s="239" t="s">
        <v>713</v>
      </c>
      <c r="C23" s="232"/>
      <c r="D23" s="232" t="s">
        <v>714</v>
      </c>
      <c r="E23" s="123"/>
      <c r="F23" s="123"/>
      <c r="G23" s="123"/>
      <c r="H23" s="122"/>
      <c r="I23" s="122"/>
      <c r="J23" s="252"/>
      <c r="K23" s="228"/>
      <c r="L23" s="241"/>
      <c r="M23" s="252"/>
    </row>
    <row r="24" spans="1:13" ht="20.25" customHeight="1" thickBot="1">
      <c r="A24" s="242" t="s">
        <v>717</v>
      </c>
      <c r="B24" s="243"/>
      <c r="C24" s="243"/>
      <c r="D24" s="244"/>
      <c r="E24" s="123"/>
      <c r="F24" s="123"/>
      <c r="G24" s="123"/>
      <c r="H24" s="123"/>
      <c r="I24" s="122"/>
      <c r="J24" s="227"/>
      <c r="K24" s="228"/>
      <c r="L24" s="241"/>
      <c r="M24" s="227"/>
    </row>
    <row r="25" spans="1:13" ht="11" customHeight="1" thickBot="1">
      <c r="A25" s="240"/>
      <c r="B25" s="241"/>
      <c r="C25" s="241"/>
      <c r="D25" s="228"/>
      <c r="E25" s="125"/>
      <c r="F25" s="125"/>
      <c r="G25" s="125"/>
      <c r="H25" s="125"/>
      <c r="I25" s="125"/>
      <c r="J25" s="125"/>
      <c r="K25" s="125"/>
      <c r="L25" s="125"/>
      <c r="M25" s="238"/>
    </row>
    <row r="26" spans="1:13" ht="20.25" customHeight="1" thickBot="1">
      <c r="A26" s="242" t="s">
        <v>745</v>
      </c>
      <c r="B26" s="243"/>
      <c r="C26" s="243"/>
      <c r="D26" s="244"/>
      <c r="E26" s="123"/>
      <c r="F26" s="123"/>
      <c r="G26" s="123"/>
      <c r="H26" s="123"/>
      <c r="I26" s="123"/>
      <c r="J26" s="227"/>
      <c r="K26" s="123"/>
      <c r="L26" s="122"/>
      <c r="M26" s="227"/>
    </row>
    <row r="27" spans="1:8" ht="15" customHeight="1">
      <c r="A27" s="339" t="s">
        <v>746</v>
      </c>
      <c r="B27" s="340"/>
      <c r="C27" s="340"/>
      <c r="D27" s="340"/>
      <c r="E27" s="340"/>
      <c r="F27" s="340"/>
      <c r="G27" s="340"/>
      <c r="H27" s="340"/>
    </row>
    <row r="28" ht="13" customHeight="1">
      <c r="A28" s="56" t="s">
        <v>747</v>
      </c>
    </row>
    <row r="29" spans="1:14" ht="12.75">
      <c r="A29" s="329" t="s">
        <v>748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41"/>
    </row>
    <row r="31" spans="1:13" ht="12.75">
      <c r="A31" s="310" t="s">
        <v>749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</row>
    <row r="32" spans="1:13" ht="12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  <row r="33" spans="1:14" s="115" customFormat="1" ht="24.75" customHeight="1" thickBot="1">
      <c r="A33" s="120" t="s">
        <v>739</v>
      </c>
      <c r="B33" s="116"/>
      <c r="C33" s="116"/>
      <c r="D33" s="117"/>
      <c r="E33" s="311" t="s">
        <v>614</v>
      </c>
      <c r="F33" s="319"/>
      <c r="G33" s="319"/>
      <c r="H33" s="319"/>
      <c r="I33" s="319"/>
      <c r="J33" s="320"/>
      <c r="K33" s="308" t="s">
        <v>642</v>
      </c>
      <c r="L33" s="309"/>
      <c r="M33" s="312"/>
      <c r="N33" s="245"/>
    </row>
    <row r="34" spans="1:14" s="54" customFormat="1" ht="66" customHeight="1" thickBot="1">
      <c r="A34" s="232" t="s">
        <v>740</v>
      </c>
      <c r="B34" s="276" t="s">
        <v>741</v>
      </c>
      <c r="C34" s="255" t="s">
        <v>742</v>
      </c>
      <c r="D34" s="114"/>
      <c r="E34" s="210" t="s">
        <v>750</v>
      </c>
      <c r="F34" s="210" t="s">
        <v>751</v>
      </c>
      <c r="G34" s="210" t="s">
        <v>694</v>
      </c>
      <c r="H34" s="210" t="s">
        <v>752</v>
      </c>
      <c r="I34" s="210" t="s">
        <v>139</v>
      </c>
      <c r="J34" s="246" t="s">
        <v>699</v>
      </c>
      <c r="K34" s="262" t="s">
        <v>743</v>
      </c>
      <c r="L34" s="285" t="s">
        <v>245</v>
      </c>
      <c r="M34" s="263" t="s">
        <v>744</v>
      </c>
      <c r="N34" s="254"/>
    </row>
    <row r="35" spans="1:14" s="55" customFormat="1" ht="21" customHeight="1" thickBot="1">
      <c r="A35" s="118" t="s">
        <v>710</v>
      </c>
      <c r="B35" s="119"/>
      <c r="C35" s="119"/>
      <c r="D35" s="119"/>
      <c r="E35" s="119"/>
      <c r="F35" s="119"/>
      <c r="G35" s="119"/>
      <c r="H35" s="119"/>
      <c r="I35" s="119"/>
      <c r="J35" s="248"/>
      <c r="K35" s="119"/>
      <c r="L35" s="119"/>
      <c r="M35" s="265"/>
      <c r="N35" s="264"/>
    </row>
    <row r="36" spans="1:14" s="126" customFormat="1" ht="18.75" customHeight="1">
      <c r="A36" s="226"/>
      <c r="B36" s="234" t="s">
        <v>711</v>
      </c>
      <c r="C36" s="213"/>
      <c r="D36" s="233" t="s">
        <v>712</v>
      </c>
      <c r="E36" s="123"/>
      <c r="F36" s="123"/>
      <c r="G36" s="123"/>
      <c r="H36" s="123"/>
      <c r="I36" s="122"/>
      <c r="J36" s="249"/>
      <c r="K36" s="228"/>
      <c r="L36" s="241"/>
      <c r="M36" s="249"/>
      <c r="N36" s="125"/>
    </row>
    <row r="37" spans="1:14" s="126" customFormat="1" ht="17" customHeight="1">
      <c r="A37" s="225"/>
      <c r="B37" s="235" t="s">
        <v>713</v>
      </c>
      <c r="C37" s="114"/>
      <c r="D37" s="114" t="s">
        <v>714</v>
      </c>
      <c r="E37" s="225"/>
      <c r="F37" s="225"/>
      <c r="G37" s="225"/>
      <c r="H37" s="225"/>
      <c r="I37" s="121"/>
      <c r="J37" s="250"/>
      <c r="K37" s="247"/>
      <c r="L37" s="284"/>
      <c r="M37" s="250"/>
      <c r="N37" s="125"/>
    </row>
    <row r="38" spans="1:14" s="126" customFormat="1" ht="15" customHeight="1">
      <c r="A38" s="226"/>
      <c r="B38" s="213" t="s">
        <v>711</v>
      </c>
      <c r="C38" s="213"/>
      <c r="D38" s="233" t="s">
        <v>712</v>
      </c>
      <c r="E38" s="123"/>
      <c r="F38" s="123"/>
      <c r="G38" s="123"/>
      <c r="H38" s="123"/>
      <c r="I38" s="122"/>
      <c r="J38" s="251"/>
      <c r="K38" s="228"/>
      <c r="L38" s="241"/>
      <c r="M38" s="251"/>
      <c r="N38" s="125"/>
    </row>
    <row r="39" spans="1:14" s="126" customFormat="1" ht="15" customHeight="1">
      <c r="A39" s="225"/>
      <c r="B39" s="114" t="s">
        <v>713</v>
      </c>
      <c r="C39" s="114"/>
      <c r="D39" s="114" t="s">
        <v>714</v>
      </c>
      <c r="E39" s="225"/>
      <c r="F39" s="225"/>
      <c r="G39" s="225"/>
      <c r="H39" s="225"/>
      <c r="I39" s="121"/>
      <c r="J39" s="250"/>
      <c r="K39" s="247"/>
      <c r="L39" s="284"/>
      <c r="M39" s="250"/>
      <c r="N39" s="125"/>
    </row>
    <row r="40" spans="1:14" s="126" customFormat="1" ht="15" customHeight="1">
      <c r="A40" s="226"/>
      <c r="B40" s="213" t="s">
        <v>711</v>
      </c>
      <c r="C40" s="213"/>
      <c r="D40" s="233" t="s">
        <v>712</v>
      </c>
      <c r="E40" s="123"/>
      <c r="F40" s="123"/>
      <c r="G40" s="123"/>
      <c r="H40" s="123"/>
      <c r="I40" s="122"/>
      <c r="J40" s="251"/>
      <c r="K40" s="228"/>
      <c r="L40" s="241"/>
      <c r="M40" s="251"/>
      <c r="N40" s="125"/>
    </row>
    <row r="41" spans="1:14" s="126" customFormat="1" ht="15" customHeight="1">
      <c r="A41" s="225"/>
      <c r="B41" s="114" t="s">
        <v>713</v>
      </c>
      <c r="C41" s="114"/>
      <c r="D41" s="114" t="s">
        <v>714</v>
      </c>
      <c r="E41" s="225"/>
      <c r="F41" s="225"/>
      <c r="G41" s="225"/>
      <c r="H41" s="225"/>
      <c r="I41" s="121"/>
      <c r="J41" s="250"/>
      <c r="K41" s="247"/>
      <c r="L41" s="284"/>
      <c r="M41" s="250"/>
      <c r="N41" s="125"/>
    </row>
    <row r="42" spans="1:14" s="126" customFormat="1" ht="15" customHeight="1">
      <c r="A42" s="236"/>
      <c r="B42" s="234" t="s">
        <v>711</v>
      </c>
      <c r="C42" s="213"/>
      <c r="D42" s="233" t="s">
        <v>712</v>
      </c>
      <c r="E42" s="123"/>
      <c r="F42" s="123"/>
      <c r="G42" s="123"/>
      <c r="H42" s="123"/>
      <c r="I42" s="122"/>
      <c r="J42" s="251"/>
      <c r="K42" s="228"/>
      <c r="L42" s="241"/>
      <c r="M42" s="251"/>
      <c r="N42" s="125"/>
    </row>
    <row r="43" spans="1:14" s="126" customFormat="1" ht="15" customHeight="1" thickBot="1">
      <c r="A43" s="236"/>
      <c r="B43" s="235" t="s">
        <v>713</v>
      </c>
      <c r="C43" s="114"/>
      <c r="D43" s="114" t="s">
        <v>714</v>
      </c>
      <c r="E43" s="123"/>
      <c r="F43" s="123"/>
      <c r="G43" s="123"/>
      <c r="H43" s="123"/>
      <c r="I43" s="122"/>
      <c r="J43" s="252"/>
      <c r="K43" s="228"/>
      <c r="L43" s="241"/>
      <c r="M43" s="252"/>
      <c r="N43" s="125"/>
    </row>
    <row r="44" spans="1:14" s="126" customFormat="1" ht="24.75" customHeight="1" thickBot="1">
      <c r="A44" s="242" t="s">
        <v>715</v>
      </c>
      <c r="B44" s="243"/>
      <c r="C44" s="243"/>
      <c r="D44" s="244"/>
      <c r="E44" s="236"/>
      <c r="F44" s="236"/>
      <c r="G44" s="236"/>
      <c r="H44" s="237"/>
      <c r="I44" s="237"/>
      <c r="J44" s="227"/>
      <c r="K44" s="238"/>
      <c r="L44" s="125"/>
      <c r="M44" s="227"/>
      <c r="N44" s="125"/>
    </row>
    <row r="45" spans="1:14" s="126" customFormat="1" ht="24.75" customHeight="1" thickBot="1">
      <c r="A45" s="229" t="s">
        <v>716</v>
      </c>
      <c r="B45" s="230"/>
      <c r="C45" s="230"/>
      <c r="D45" s="230"/>
      <c r="E45" s="230"/>
      <c r="F45" s="230"/>
      <c r="G45" s="230"/>
      <c r="H45" s="230"/>
      <c r="I45" s="230"/>
      <c r="J45" s="253"/>
      <c r="K45" s="230"/>
      <c r="L45" s="230"/>
      <c r="M45" s="266"/>
      <c r="N45" s="125"/>
    </row>
    <row r="46" spans="1:14" s="126" customFormat="1" ht="15" customHeight="1">
      <c r="A46" s="226"/>
      <c r="B46" s="234" t="s">
        <v>711</v>
      </c>
      <c r="C46" s="213"/>
      <c r="D46" s="233" t="s">
        <v>712</v>
      </c>
      <c r="E46" s="225"/>
      <c r="F46" s="225"/>
      <c r="G46" s="225"/>
      <c r="H46" s="225"/>
      <c r="I46" s="121"/>
      <c r="J46" s="249"/>
      <c r="K46" s="247"/>
      <c r="L46" s="284"/>
      <c r="M46" s="249"/>
      <c r="N46" s="125"/>
    </row>
    <row r="47" spans="1:14" s="126" customFormat="1" ht="15" customHeight="1">
      <c r="A47" s="225"/>
      <c r="B47" s="235" t="s">
        <v>713</v>
      </c>
      <c r="C47" s="114"/>
      <c r="D47" s="114" t="s">
        <v>714</v>
      </c>
      <c r="E47" s="225"/>
      <c r="F47" s="225"/>
      <c r="G47" s="225"/>
      <c r="H47" s="225"/>
      <c r="I47" s="121"/>
      <c r="J47" s="250"/>
      <c r="K47" s="247"/>
      <c r="L47" s="284"/>
      <c r="M47" s="250"/>
      <c r="N47" s="125"/>
    </row>
    <row r="48" spans="1:14" s="126" customFormat="1" ht="15" customHeight="1">
      <c r="A48" s="226"/>
      <c r="B48" s="213" t="s">
        <v>711</v>
      </c>
      <c r="C48" s="213"/>
      <c r="D48" s="233" t="s">
        <v>712</v>
      </c>
      <c r="E48" s="123"/>
      <c r="F48" s="123"/>
      <c r="G48" s="123"/>
      <c r="H48" s="123"/>
      <c r="I48" s="122"/>
      <c r="J48" s="251"/>
      <c r="K48" s="228"/>
      <c r="L48" s="241"/>
      <c r="M48" s="251"/>
      <c r="N48" s="125"/>
    </row>
    <row r="49" spans="1:14" s="126" customFormat="1" ht="15" customHeight="1">
      <c r="A49" s="225"/>
      <c r="B49" s="114" t="s">
        <v>713</v>
      </c>
      <c r="C49" s="114"/>
      <c r="D49" s="114" t="s">
        <v>714</v>
      </c>
      <c r="E49" s="123"/>
      <c r="F49" s="123"/>
      <c r="G49" s="123"/>
      <c r="H49" s="123"/>
      <c r="I49" s="122"/>
      <c r="J49" s="251"/>
      <c r="K49" s="228"/>
      <c r="L49" s="241"/>
      <c r="M49" s="251"/>
      <c r="N49" s="125"/>
    </row>
    <row r="50" spans="1:14" s="126" customFormat="1" ht="15" customHeight="1">
      <c r="A50" s="226"/>
      <c r="B50" s="213" t="s">
        <v>711</v>
      </c>
      <c r="C50" s="213"/>
      <c r="D50" s="233" t="s">
        <v>712</v>
      </c>
      <c r="E50" s="123"/>
      <c r="F50" s="123"/>
      <c r="G50" s="123"/>
      <c r="H50" s="122"/>
      <c r="I50" s="122"/>
      <c r="J50" s="252"/>
      <c r="K50" s="228"/>
      <c r="L50" s="241"/>
      <c r="M50" s="251"/>
      <c r="N50" s="125"/>
    </row>
    <row r="51" spans="1:14" s="126" customFormat="1" ht="15" customHeight="1">
      <c r="A51" s="225"/>
      <c r="B51" s="114" t="s">
        <v>713</v>
      </c>
      <c r="C51" s="114"/>
      <c r="D51" s="114" t="s">
        <v>714</v>
      </c>
      <c r="E51" s="123"/>
      <c r="F51" s="123"/>
      <c r="G51" s="123"/>
      <c r="H51" s="122"/>
      <c r="I51" s="122"/>
      <c r="J51" s="252"/>
      <c r="K51" s="228"/>
      <c r="L51" s="241"/>
      <c r="M51" s="251"/>
      <c r="N51" s="125"/>
    </row>
    <row r="52" spans="1:14" s="126" customFormat="1" ht="15" customHeight="1">
      <c r="A52" s="236"/>
      <c r="B52" s="234" t="s">
        <v>711</v>
      </c>
      <c r="C52" s="213"/>
      <c r="D52" s="233" t="s">
        <v>712</v>
      </c>
      <c r="E52" s="123"/>
      <c r="F52" s="123"/>
      <c r="G52" s="123"/>
      <c r="H52" s="122"/>
      <c r="I52" s="122"/>
      <c r="J52" s="252"/>
      <c r="K52" s="228"/>
      <c r="L52" s="241"/>
      <c r="M52" s="251"/>
      <c r="N52" s="125"/>
    </row>
    <row r="53" spans="1:14" s="126" customFormat="1" ht="15" customHeight="1" thickBot="1">
      <c r="A53" s="236"/>
      <c r="B53" s="239" t="s">
        <v>713</v>
      </c>
      <c r="C53" s="232"/>
      <c r="D53" s="232" t="s">
        <v>714</v>
      </c>
      <c r="E53" s="123"/>
      <c r="F53" s="123"/>
      <c r="G53" s="123"/>
      <c r="H53" s="122"/>
      <c r="I53" s="122"/>
      <c r="J53" s="252"/>
      <c r="K53" s="228"/>
      <c r="L53" s="241"/>
      <c r="M53" s="252"/>
      <c r="N53" s="125"/>
    </row>
    <row r="54" spans="1:14" s="126" customFormat="1" ht="24.75" customHeight="1" thickBot="1">
      <c r="A54" s="242" t="s">
        <v>717</v>
      </c>
      <c r="B54" s="243"/>
      <c r="C54" s="243"/>
      <c r="D54" s="244"/>
      <c r="E54" s="123"/>
      <c r="F54" s="123"/>
      <c r="G54" s="123"/>
      <c r="H54" s="123"/>
      <c r="I54" s="122"/>
      <c r="J54" s="227"/>
      <c r="K54" s="228"/>
      <c r="L54" s="241"/>
      <c r="M54" s="227"/>
      <c r="N54" s="125"/>
    </row>
    <row r="55" spans="1:14" s="126" customFormat="1" ht="20" customHeight="1" thickBot="1">
      <c r="A55" s="240"/>
      <c r="B55" s="241"/>
      <c r="C55" s="241"/>
      <c r="D55" s="228"/>
      <c r="E55" s="125"/>
      <c r="F55" s="125"/>
      <c r="G55" s="125"/>
      <c r="H55" s="125"/>
      <c r="I55" s="125"/>
      <c r="J55" s="125"/>
      <c r="K55" s="125"/>
      <c r="L55" s="125"/>
      <c r="M55" s="238"/>
      <c r="N55" s="125"/>
    </row>
    <row r="56" spans="1:14" s="126" customFormat="1" ht="24.75" customHeight="1" thickBot="1">
      <c r="A56" s="242" t="s">
        <v>745</v>
      </c>
      <c r="B56" s="243"/>
      <c r="C56" s="243"/>
      <c r="D56" s="244"/>
      <c r="E56" s="123"/>
      <c r="F56" s="123"/>
      <c r="G56" s="123"/>
      <c r="H56" s="123"/>
      <c r="I56" s="123"/>
      <c r="J56" s="227"/>
      <c r="K56" s="123"/>
      <c r="L56" s="122"/>
      <c r="M56" s="227"/>
      <c r="N56" s="125"/>
    </row>
    <row r="57" spans="1:5" ht="12.75" customHeight="1">
      <c r="A57" s="126" t="s">
        <v>753</v>
      </c>
      <c r="B57" s="268"/>
      <c r="C57" s="268"/>
      <c r="E57" s="268"/>
    </row>
    <row r="58" ht="12.75" customHeight="1">
      <c r="E58" s="57"/>
    </row>
    <row r="59" ht="12.75" customHeight="1">
      <c r="E59" s="57"/>
    </row>
    <row r="60" spans="1:13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30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39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30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30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30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30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30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</sheetData>
  <printOptions/>
  <pageMargins left="0.19" right="0.23" top="0.51" bottom="0.42" header="0.22" footer="0.19"/>
  <pageSetup horizontalDpi="600" verticalDpi="600" orientation="landscape" paperSize="9" scale="86"/>
  <rowBreaks count="1" manualBreakCount="1">
    <brk id="5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UNIDO - tableaux</dc:title>
  <dc:subject/>
  <dc:creator>ACC</dc:creator>
  <cp:keywords>UNIDO</cp:keywords>
  <dc:description/>
  <cp:lastModifiedBy>BEATRICE</cp:lastModifiedBy>
  <cp:lastPrinted>2002-01-07T13:01:09Z</cp:lastPrinted>
  <dcterms:created xsi:type="dcterms:W3CDTF">1999-10-12T06:43:41Z</dcterms:created>
  <dcterms:modified xsi:type="dcterms:W3CDTF">2011-11-18T11:47:32Z</dcterms:modified>
  <cp:category/>
  <cp:version/>
  <cp:contentType/>
  <cp:contentStatus/>
</cp:coreProperties>
</file>